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C:\Users\P3K7\AppData\Local\Fabasoft\Work\"/>
    </mc:Choice>
  </mc:AlternateContent>
  <xr:revisionPtr revIDLastSave="0" documentId="13_ncr:1_{F9370014-B7CC-4940-A006-4A15A99A0A0C}" xr6:coauthVersionLast="47" xr6:coauthVersionMax="47" xr10:uidLastSave="{00000000-0000-0000-0000-000000000000}"/>
  <bookViews>
    <workbookView xWindow="-120" yWindow="-120" windowWidth="29040" windowHeight="15720" tabRatio="911" xr2:uid="{00000000-000D-0000-FFFF-FFFF00000000}"/>
  </bookViews>
  <sheets>
    <sheet name="Gesamtkostenaufstellung" sheetId="7" r:id="rId1"/>
    <sheet name="Projektstrukturplan" sheetId="6" r:id="rId2"/>
    <sheet name="Personalkosten" sheetId="13" r:id="rId3"/>
    <sheet name="Unternehmerlohn" sheetId="12" r:id="rId4"/>
    <sheet name="Gemeinkostenpauschale" sheetId="2" r:id="rId5"/>
    <sheet name="Instrumente Ausrüstung" sheetId="8" r:id="rId6"/>
    <sheet name="ext. Dienstleistungen" sheetId="9" r:id="rId7"/>
    <sheet name="Materialkosten" sheetId="36" r:id="rId8"/>
    <sheet name="Deckblatt" sheetId="18" r:id="rId9"/>
    <sheet name="Soll-Ist Vergleich" sheetId="21" r:id="rId10"/>
    <sheet name="Abrechnung Personalkosten " sheetId="25" r:id="rId11"/>
    <sheet name="Formblatt Tätigkeiten" sheetId="14" r:id="rId12"/>
    <sheet name="Abrechnung Unternehmerlohn" sheetId="24" r:id="rId13"/>
    <sheet name="Abrechnung I &amp; A" sheetId="27" r:id="rId14"/>
    <sheet name="Abrechnung ext. DL" sheetId="20" r:id="rId15"/>
    <sheet name="Abrechnung Materialkosten" sheetId="35" r:id="rId16"/>
    <sheet name="Drop&amp;Down Liste" sheetId="33" state="hidden" r:id="rId17"/>
  </sheets>
  <definedNames>
    <definedName name="_xlnm._FilterDatabase" localSheetId="3" hidden="1">Unternehmerlohn!$A$7:$G$10</definedName>
    <definedName name="_xlnm.Print_Area" localSheetId="14">'Abrechnung ext. DL'!$A$1:$P$11</definedName>
    <definedName name="_xlnm.Print_Area" localSheetId="13">'Abrechnung I &amp; A'!$A$1:$U$11</definedName>
    <definedName name="_xlnm.Print_Area" localSheetId="15">'Abrechnung Materialkosten'!$A$1:$P$21</definedName>
    <definedName name="_xlnm.Print_Area" localSheetId="8">Deckblatt!$A$1:$D$46</definedName>
    <definedName name="_xlnm.Print_Area" localSheetId="11">'Formblatt Tätigkeiten'!$A$1:$E$25</definedName>
    <definedName name="_xlnm.Print_Area" localSheetId="2">Personalkosten!$A$2:$H$41</definedName>
    <definedName name="_xlnm.Print_Area" localSheetId="1">Projektstrukturplan!$A$2:$G$60</definedName>
    <definedName name="_xlnm.Print_Area" localSheetId="9">'Soll-Ist Vergleich'!$A$1:$H$12</definedName>
    <definedName name="_xlnm.Print_Area" localSheetId="3">Unternehmerlohn!$A$2:$J$12</definedName>
    <definedName name="_xlnm.Print_Titles" localSheetId="14">'Abrechnung ext. DL'!$4:$5</definedName>
    <definedName name="_xlnm.Print_Titles" localSheetId="13">'Abrechnung I &amp; A'!$4:$5</definedName>
    <definedName name="_xlnm.Print_Titles" localSheetId="15">'Abrechnung Materialkosten'!$4:$5</definedName>
    <definedName name="_xlnm.Print_Titles" localSheetId="9">'Soll-Ist Vergleich'!$4:$5</definedName>
    <definedName name="N_GBMG" localSheetId="16">#REF!</definedName>
    <definedName name="N_GBMG" localSheetId="11">#REF!</definedName>
    <definedName name="N_GBMG" localSheetId="2">#REF!</definedName>
    <definedName name="N_GBMG">#REF!</definedName>
    <definedName name="OLE_LINK2" localSheetId="3">Unternehmerlohn!#REF!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1" l="1"/>
  <c r="C12" i="7"/>
  <c r="E24" i="36"/>
  <c r="C13" i="7" s="1"/>
  <c r="C9" i="7" s="1"/>
  <c r="G9" i="24"/>
  <c r="H11" i="21"/>
  <c r="H9" i="21"/>
  <c r="G10" i="21"/>
  <c r="D11" i="21"/>
  <c r="C11" i="21"/>
  <c r="I21" i="35"/>
  <c r="J21" i="35"/>
  <c r="K21" i="35"/>
  <c r="L21" i="35"/>
  <c r="M16" i="35"/>
  <c r="N16" i="35" s="1"/>
  <c r="M15" i="35"/>
  <c r="N15" i="35" s="1"/>
  <c r="M14" i="35"/>
  <c r="N14" i="35" s="1"/>
  <c r="M13" i="35"/>
  <c r="N13" i="35" s="1"/>
  <c r="M12" i="35"/>
  <c r="N12" i="35" s="1"/>
  <c r="M11" i="35"/>
  <c r="N11" i="35" s="1"/>
  <c r="M10" i="35"/>
  <c r="N10" i="35" s="1"/>
  <c r="M9" i="35"/>
  <c r="N9" i="35" s="1"/>
  <c r="M8" i="35"/>
  <c r="N8" i="35" s="1"/>
  <c r="M7" i="35"/>
  <c r="N7" i="35" s="1"/>
  <c r="K16" i="35"/>
  <c r="L16" i="35" s="1"/>
  <c r="I16" i="35"/>
  <c r="K15" i="35"/>
  <c r="L15" i="35" s="1"/>
  <c r="I15" i="35"/>
  <c r="L14" i="35"/>
  <c r="K14" i="35"/>
  <c r="I14" i="35"/>
  <c r="K13" i="35"/>
  <c r="L13" i="35" s="1"/>
  <c r="I13" i="35"/>
  <c r="K12" i="35"/>
  <c r="L12" i="35" s="1"/>
  <c r="I12" i="35"/>
  <c r="K11" i="35"/>
  <c r="L11" i="35" s="1"/>
  <c r="I11" i="35"/>
  <c r="L10" i="35"/>
  <c r="K10" i="35"/>
  <c r="I10" i="35"/>
  <c r="L9" i="35"/>
  <c r="K9" i="35"/>
  <c r="I9" i="35"/>
  <c r="L8" i="35"/>
  <c r="K8" i="35"/>
  <c r="I8" i="35"/>
  <c r="L7" i="35"/>
  <c r="K7" i="35"/>
  <c r="I7" i="35"/>
  <c r="H21" i="35"/>
  <c r="K20" i="35"/>
  <c r="M20" i="35" s="1"/>
  <c r="I20" i="35"/>
  <c r="K19" i="35"/>
  <c r="M19" i="35" s="1"/>
  <c r="I19" i="35"/>
  <c r="K18" i="35"/>
  <c r="M18" i="35" s="1"/>
  <c r="I18" i="35"/>
  <c r="K17" i="35"/>
  <c r="M17" i="35" s="1"/>
  <c r="I17" i="35"/>
  <c r="K6" i="35"/>
  <c r="I6" i="35"/>
  <c r="I3" i="35"/>
  <c r="G3" i="35"/>
  <c r="C59" i="6"/>
  <c r="D59" i="6"/>
  <c r="E59" i="6"/>
  <c r="F59" i="6"/>
  <c r="G59" i="6"/>
  <c r="H57" i="6"/>
  <c r="H58" i="6"/>
  <c r="A42" i="6"/>
  <c r="A43" i="6"/>
  <c r="A44" i="6"/>
  <c r="A45" i="6"/>
  <c r="A46" i="6"/>
  <c r="A47" i="6"/>
  <c r="A48" i="6"/>
  <c r="A49" i="6"/>
  <c r="A50" i="6"/>
  <c r="A51" i="6"/>
  <c r="A52" i="6"/>
  <c r="A53" i="6"/>
  <c r="A54" i="6"/>
  <c r="A55" i="6"/>
  <c r="A41" i="6"/>
  <c r="A58" i="6"/>
  <c r="A57" i="6"/>
  <c r="H56" i="6"/>
  <c r="A56" i="6"/>
  <c r="H42" i="6"/>
  <c r="H41" i="6"/>
  <c r="B4" i="25"/>
  <c r="D6" i="14"/>
  <c r="I3" i="27"/>
  <c r="C79" i="33"/>
  <c r="A8" i="33"/>
  <c r="A7" i="33"/>
  <c r="A6" i="33"/>
  <c r="A5" i="33"/>
  <c r="A4" i="33"/>
  <c r="A3" i="33"/>
  <c r="D13" i="14"/>
  <c r="D14" i="14"/>
  <c r="D15" i="14"/>
  <c r="D16" i="14"/>
  <c r="D17" i="14"/>
  <c r="D18" i="14"/>
  <c r="D19" i="14"/>
  <c r="D20" i="14"/>
  <c r="D21" i="14"/>
  <c r="D12" i="14"/>
  <c r="C22" i="14"/>
  <c r="G3" i="27"/>
  <c r="B12" i="12"/>
  <c r="K6" i="20"/>
  <c r="L6" i="27"/>
  <c r="M6" i="27" s="1"/>
  <c r="M11" i="27" s="1"/>
  <c r="J6" i="27"/>
  <c r="E9" i="24"/>
  <c r="E37" i="6"/>
  <c r="G8" i="13"/>
  <c r="E21" i="9"/>
  <c r="H11" i="20"/>
  <c r="I3" i="20"/>
  <c r="G3" i="20"/>
  <c r="E10" i="24"/>
  <c r="E11" i="24"/>
  <c r="F11" i="24" s="1"/>
  <c r="G10" i="24"/>
  <c r="G11" i="24"/>
  <c r="D12" i="24"/>
  <c r="M7" i="27"/>
  <c r="M8" i="27"/>
  <c r="M9" i="27"/>
  <c r="M10" i="27"/>
  <c r="N6" i="27"/>
  <c r="H7" i="8"/>
  <c r="H19" i="8" s="1"/>
  <c r="C11" i="7" s="1"/>
  <c r="O6" i="27"/>
  <c r="I11" i="27"/>
  <c r="K7" i="20"/>
  <c r="M7" i="20" s="1"/>
  <c r="K8" i="20"/>
  <c r="L8" i="20"/>
  <c r="K9" i="20"/>
  <c r="M9" i="20" s="1"/>
  <c r="K10" i="20"/>
  <c r="M10" i="20" s="1"/>
  <c r="K11" i="27"/>
  <c r="J10" i="27"/>
  <c r="J9" i="27"/>
  <c r="J8" i="27"/>
  <c r="J7" i="27"/>
  <c r="E12" i="25"/>
  <c r="E13" i="25"/>
  <c r="E14" i="25"/>
  <c r="E15" i="25"/>
  <c r="E16" i="25"/>
  <c r="E17" i="25"/>
  <c r="E18" i="25"/>
  <c r="E19" i="25"/>
  <c r="E20" i="25"/>
  <c r="E21" i="25"/>
  <c r="E22" i="25"/>
  <c r="E23" i="25"/>
  <c r="E24" i="25"/>
  <c r="E25" i="25"/>
  <c r="C12" i="25"/>
  <c r="C13" i="25"/>
  <c r="C14" i="25"/>
  <c r="C15" i="25"/>
  <c r="C16" i="25"/>
  <c r="C17" i="25"/>
  <c r="C18" i="25"/>
  <c r="C19" i="25"/>
  <c r="C20" i="25"/>
  <c r="C21" i="25"/>
  <c r="C22" i="25"/>
  <c r="C23" i="25"/>
  <c r="C24" i="25"/>
  <c r="C25" i="25"/>
  <c r="F13" i="14"/>
  <c r="F22" i="14" s="1"/>
  <c r="D4" i="25"/>
  <c r="A4" i="25"/>
  <c r="B12" i="21"/>
  <c r="E10" i="21"/>
  <c r="E9" i="21"/>
  <c r="E8" i="21"/>
  <c r="E7" i="21"/>
  <c r="E6" i="21"/>
  <c r="J11" i="20"/>
  <c r="I10" i="20"/>
  <c r="I9" i="20"/>
  <c r="M8" i="20"/>
  <c r="I8" i="20"/>
  <c r="I7" i="20"/>
  <c r="I6" i="20"/>
  <c r="D9" i="12"/>
  <c r="D11" i="12"/>
  <c r="H44" i="6"/>
  <c r="F11" i="13" s="1"/>
  <c r="G11" i="13" s="1"/>
  <c r="H45" i="6"/>
  <c r="F12" i="13" s="1"/>
  <c r="G12" i="13" s="1"/>
  <c r="H46" i="6"/>
  <c r="F13" i="13" s="1"/>
  <c r="G13" i="13" s="1"/>
  <c r="H47" i="6"/>
  <c r="F14" i="13" s="1"/>
  <c r="G14" i="13" s="1"/>
  <c r="H48" i="6"/>
  <c r="F15" i="13" s="1"/>
  <c r="G15" i="13" s="1"/>
  <c r="H49" i="6"/>
  <c r="F16" i="13" s="1"/>
  <c r="G16" i="13" s="1"/>
  <c r="H50" i="6"/>
  <c r="F17" i="13" s="1"/>
  <c r="G17" i="13" s="1"/>
  <c r="H51" i="6"/>
  <c r="F18" i="13" s="1"/>
  <c r="G18" i="13" s="1"/>
  <c r="H52" i="6"/>
  <c r="F19" i="13" s="1"/>
  <c r="G19" i="13" s="1"/>
  <c r="H53" i="6"/>
  <c r="F20" i="13" s="1"/>
  <c r="G20" i="13" s="1"/>
  <c r="H54" i="6"/>
  <c r="F21" i="13" s="1"/>
  <c r="G21" i="13" s="1"/>
  <c r="H55" i="6"/>
  <c r="F22" i="13" s="1"/>
  <c r="G22" i="13" s="1"/>
  <c r="D10" i="12"/>
  <c r="H43" i="6"/>
  <c r="F10" i="13" s="1"/>
  <c r="E19" i="8"/>
  <c r="G9" i="13"/>
  <c r="Q11" i="27"/>
  <c r="G11" i="21" l="1"/>
  <c r="L19" i="35"/>
  <c r="N19" i="35" s="1"/>
  <c r="L6" i="35"/>
  <c r="M6" i="35"/>
  <c r="M21" i="35"/>
  <c r="N6" i="35"/>
  <c r="L18" i="35"/>
  <c r="N18" i="35" s="1"/>
  <c r="L20" i="35"/>
  <c r="N20" i="35" s="1"/>
  <c r="L17" i="35"/>
  <c r="N17" i="35" s="1"/>
  <c r="H59" i="6"/>
  <c r="G10" i="13"/>
  <c r="G23" i="13" s="1"/>
  <c r="C8" i="7" s="1"/>
  <c r="F23" i="13"/>
  <c r="L7" i="20"/>
  <c r="N7" i="20" s="1"/>
  <c r="L11" i="27"/>
  <c r="P8" i="27"/>
  <c r="R8" i="27" s="1"/>
  <c r="P9" i="27"/>
  <c r="R9" i="27" s="1"/>
  <c r="F10" i="24"/>
  <c r="D22" i="14"/>
  <c r="C11" i="25" s="1"/>
  <c r="P7" i="27"/>
  <c r="R7" i="27" s="1"/>
  <c r="G12" i="24"/>
  <c r="H8" i="21" s="1"/>
  <c r="H7" i="21" s="1"/>
  <c r="K11" i="20"/>
  <c r="P10" i="27"/>
  <c r="R10" i="27" s="1"/>
  <c r="D12" i="12"/>
  <c r="C10" i="7" s="1"/>
  <c r="P6" i="27"/>
  <c r="N8" i="20"/>
  <c r="L6" i="20"/>
  <c r="I11" i="20"/>
  <c r="J11" i="27"/>
  <c r="F9" i="24"/>
  <c r="F12" i="24" s="1"/>
  <c r="E12" i="24"/>
  <c r="C8" i="21" s="1"/>
  <c r="E11" i="25"/>
  <c r="M6" i="20"/>
  <c r="L10" i="20"/>
  <c r="N10" i="20" s="1"/>
  <c r="L9" i="20"/>
  <c r="N9" i="20" s="1"/>
  <c r="G8" i="21" l="1"/>
  <c r="N21" i="35"/>
  <c r="C14" i="7"/>
  <c r="L11" i="20"/>
  <c r="C10" i="21" s="1"/>
  <c r="D10" i="21" s="1"/>
  <c r="P11" i="27"/>
  <c r="C9" i="21" s="1"/>
  <c r="D9" i="21" s="1"/>
  <c r="R6" i="27"/>
  <c r="R11" i="27" s="1"/>
  <c r="D8" i="21"/>
  <c r="E26" i="25"/>
  <c r="H6" i="21" s="1"/>
  <c r="D26" i="25"/>
  <c r="M11" i="20"/>
  <c r="B26" i="25"/>
  <c r="C26" i="25"/>
  <c r="C6" i="21" s="1"/>
  <c r="C7" i="21" s="1"/>
  <c r="N6" i="20"/>
  <c r="N11" i="20" s="1"/>
  <c r="G9" i="21" l="1"/>
  <c r="G6" i="21"/>
  <c r="D6" i="21"/>
  <c r="C12" i="21"/>
  <c r="A16" i="18" s="1"/>
  <c r="H12" i="21"/>
  <c r="H10" i="21"/>
  <c r="D7" i="21" l="1"/>
  <c r="D12" i="21" s="1"/>
  <c r="G7" i="21"/>
  <c r="G12" i="21" s="1"/>
</calcChain>
</file>

<file path=xl/sharedStrings.xml><?xml version="1.0" encoding="utf-8"?>
<sst xmlns="http://schemas.openxmlformats.org/spreadsheetml/2006/main" count="399" uniqueCount="272">
  <si>
    <t>Summe</t>
  </si>
  <si>
    <t>Stunden (h)</t>
  </si>
  <si>
    <t>Gesamtstunden</t>
  </si>
  <si>
    <t>Beantragung Gemeinkostenpauschale</t>
  </si>
  <si>
    <t>AP 2.1.</t>
  </si>
  <si>
    <t>AP 2.2.</t>
  </si>
  <si>
    <t>AP 3.1.</t>
  </si>
  <si>
    <t>AP 3.2.</t>
  </si>
  <si>
    <t>Beschreibung</t>
  </si>
  <si>
    <t>Zeitplan</t>
  </si>
  <si>
    <t>Stundensatz</t>
  </si>
  <si>
    <t>Anmerkungen</t>
  </si>
  <si>
    <t>€/h</t>
  </si>
  <si>
    <t>Projektstrukturplan</t>
  </si>
  <si>
    <t>höchster abgeschlossener Ausbildungsgrad</t>
  </si>
  <si>
    <t>h</t>
  </si>
  <si>
    <t>Gesamtkosten</t>
  </si>
  <si>
    <t>€</t>
  </si>
  <si>
    <t>AP1</t>
  </si>
  <si>
    <t>AP2</t>
  </si>
  <si>
    <t>AP3</t>
  </si>
  <si>
    <t>AP4</t>
  </si>
  <si>
    <t>projektrelevante Erfahrung (Jahren)</t>
  </si>
  <si>
    <t>Kollektivvertrag (projektspezifisch)</t>
  </si>
  <si>
    <t>Funktion im Projekt</t>
  </si>
  <si>
    <t>Uni</t>
  </si>
  <si>
    <t>mm/jj - mm/jj</t>
  </si>
  <si>
    <t>Unternehmerlohn</t>
  </si>
  <si>
    <t>Abschreibungsdauer in Monaten</t>
  </si>
  <si>
    <t>Instrumente und Ausrüstungen</t>
  </si>
  <si>
    <t>eingereichter Förderbetrag</t>
  </si>
  <si>
    <t>Nr.</t>
  </si>
  <si>
    <t>Nutzungsdauer im Projekt in Monaten</t>
  </si>
  <si>
    <t>Externe Dienstleistungen</t>
  </si>
  <si>
    <t>Kostenart</t>
  </si>
  <si>
    <t>Gemeinkostenpauschale</t>
  </si>
  <si>
    <t>Instrumente Ausrüstung</t>
  </si>
  <si>
    <t>Personalkosten</t>
  </si>
  <si>
    <t>externe Dienstleistungen</t>
  </si>
  <si>
    <t>Tätigkeit im Projekt</t>
  </si>
  <si>
    <t>Funktion im Unternehmen</t>
  </si>
  <si>
    <r>
      <t xml:space="preserve">Für die </t>
    </r>
    <r>
      <rPr>
        <b/>
        <sz val="10"/>
        <color indexed="30"/>
        <rFont val="Arial"/>
        <family val="2"/>
      </rPr>
      <t>Endabrechnung</t>
    </r>
    <r>
      <rPr>
        <b/>
        <sz val="10"/>
        <rFont val="Arial"/>
        <family val="2"/>
      </rPr>
      <t xml:space="preserve"> sind zusätzlich die </t>
    </r>
    <r>
      <rPr>
        <b/>
        <sz val="10"/>
        <color indexed="30"/>
        <rFont val="Arial"/>
        <family val="2"/>
      </rPr>
      <t>blau</t>
    </r>
    <r>
      <rPr>
        <b/>
        <sz val="10"/>
        <rFont val="Arial"/>
        <family val="2"/>
      </rPr>
      <t xml:space="preserve"> markierten Registerkarten auszufüllen!</t>
    </r>
  </si>
  <si>
    <t>Kommentar zur Tätigkeit</t>
  </si>
  <si>
    <t>Summe:</t>
  </si>
  <si>
    <t>Kommentar</t>
  </si>
  <si>
    <t>Förderaktion</t>
  </si>
  <si>
    <t>Geschäftszahl</t>
  </si>
  <si>
    <t>Projekttitel</t>
  </si>
  <si>
    <t>Durchführungszeitraum</t>
  </si>
  <si>
    <t>bis</t>
  </si>
  <si>
    <t>wahrheitsgemäß sind und die ausgewiesenen Beträge ausschließlich Ausgaben im Rahmen des geförderten Projektes betreffen</t>
  </si>
  <si>
    <t>Förderstelle</t>
  </si>
  <si>
    <t>Bewilligungsdatum</t>
  </si>
  <si>
    <t>Bewilligungsbetrag</t>
  </si>
  <si>
    <t>Für das vorliegende Projekt wurden weitere Förderungen, welche nicht bereits im Förderantrag angegeben wurde, gewährt:</t>
  </si>
  <si>
    <r>
      <t xml:space="preserve">Folgende Förderungen wurden im thematischen Kontext zum Vorhaben im selben Vorhabenszeitraum bzw. für dieselben vertragsgegenständlichen Vorhabenskosten gewährt </t>
    </r>
    <r>
      <rPr>
        <i/>
        <sz val="8"/>
        <rFont val="Arial"/>
        <family val="2"/>
      </rPr>
      <t>(Art 19 (1) 4 FFR)</t>
    </r>
    <r>
      <rPr>
        <sz val="10"/>
        <rFont val="Arial"/>
        <family val="2"/>
      </rPr>
      <t>:</t>
    </r>
  </si>
  <si>
    <t>Beantragungsdatum</t>
  </si>
  <si>
    <t>Die Förderungen sollen auf folgendes Konto angewiesen werden:</t>
  </si>
  <si>
    <t>Bank</t>
  </si>
  <si>
    <t>IBAN</t>
  </si>
  <si>
    <t>BIC</t>
  </si>
  <si>
    <t>Ort, Datum</t>
  </si>
  <si>
    <t>Beleg-Nr.</t>
  </si>
  <si>
    <t>Zahlungs-datum</t>
  </si>
  <si>
    <t>Lieferfirma</t>
  </si>
  <si>
    <t>Gegenstand</t>
  </si>
  <si>
    <t>Förderungs-relevanter Nettobetrag in €</t>
  </si>
  <si>
    <t>nicht förderbar</t>
  </si>
  <si>
    <t>förderbar</t>
  </si>
  <si>
    <t>Datum der ersten verbindl. Bestellung bzw. Beginn der Arbeiten</t>
  </si>
  <si>
    <t>ausführende Firma</t>
  </si>
  <si>
    <t>Kurzbeschreibung der Anschaffung/ Investition/ Leistung</t>
  </si>
  <si>
    <t>angebotene Skonti, Rabatte, Deckungs- u. Haftungs-rücklässe</t>
  </si>
  <si>
    <t>vom förderungs-relevanten Nettobetrag nicht förderbar</t>
  </si>
  <si>
    <t xml:space="preserve"> = förderungs-relevanter Nettobetrag abzügl. nicht förderbar</t>
  </si>
  <si>
    <t>Begründung/ Berechnung von Abzügen, 
allfällige sonst. Kommentare</t>
  </si>
  <si>
    <t>Kostenart lt. Fördervertrag</t>
  </si>
  <si>
    <t>SOLL
in €</t>
  </si>
  <si>
    <t>Mehr-/ Minder-kosten in €</t>
  </si>
  <si>
    <t>Abweichung in % je Kostenart</t>
  </si>
  <si>
    <t>Berechnung der Differenz der Spalten "Soll" und "Ist"</t>
  </si>
  <si>
    <t xml:space="preserve"> Abweichungen von über +/- 10% gegenüber "Ist" sind  zu begründen</t>
  </si>
  <si>
    <t>Abzug von Kosten in Höhe von € 
(gemäß Prüfung und Kontrolle der FB1 - FB5)</t>
  </si>
  <si>
    <t>endgültiger Förderbetrag in €</t>
  </si>
  <si>
    <t>Summen</t>
  </si>
  <si>
    <t>(h)</t>
  </si>
  <si>
    <t>(€)</t>
  </si>
  <si>
    <t>Abrechnung externe Dienstleistungen</t>
  </si>
  <si>
    <t>Soll-Ist-Vergleich</t>
  </si>
  <si>
    <t>Abrechnung Unternehmerlohn</t>
  </si>
  <si>
    <t>Stunden in Dezimalzahlen</t>
  </si>
  <si>
    <t>Unterschrift [händisch oder elektronisch mittels HandySignatur]:</t>
  </si>
  <si>
    <t>[AP 2: F&amp;E Tätigkeit]</t>
  </si>
  <si>
    <t>Zeitraum</t>
  </si>
  <si>
    <t>allfällige Kommentare (z.B. zu Stundensatzberechnung)</t>
  </si>
  <si>
    <t>Personalkosten FLC anerkannt</t>
  </si>
  <si>
    <t>Jahr</t>
  </si>
  <si>
    <t>TT/MM/JJJJ</t>
  </si>
  <si>
    <t>[WST3-Zahl]</t>
  </si>
  <si>
    <t>=Projektstunden FLC anerkannt x Stundensatz</t>
  </si>
  <si>
    <t xml:space="preserve">Projektstunden FLC anerkannt </t>
  </si>
  <si>
    <t>Kommentar FLC</t>
  </si>
  <si>
    <t>allfällige Kommentare betr. etwaiger Kürzungen</t>
  </si>
  <si>
    <t>Personalkosten IST in €</t>
  </si>
  <si>
    <t>Kosten FLC anerkannt</t>
  </si>
  <si>
    <t>Tätigkeiten im Projekt</t>
  </si>
  <si>
    <t>Pauschal-stundensatz</t>
  </si>
  <si>
    <t>AP 2-5: F&amp;E Tätigkeit</t>
  </si>
  <si>
    <t>Rechnungs-datum</t>
  </si>
  <si>
    <t>Rechnungs-Nr.</t>
  </si>
  <si>
    <t>Abrechnung Instrumente &amp; Ausrüstung</t>
  </si>
  <si>
    <t>[in Monaten]</t>
  </si>
  <si>
    <t>Bruttobetrag</t>
  </si>
  <si>
    <t>Nettobetrag</t>
  </si>
  <si>
    <t xml:space="preserve">Abschreibungsdauer </t>
  </si>
  <si>
    <t>anerkennbare Kosten für die ND (anteilige AfA) im Projekt</t>
  </si>
  <si>
    <t>Begründung durch Projektträger von Abweichungen über +/- 10%</t>
  </si>
  <si>
    <t xml:space="preserve">Maximale förderbare Stunden pro Jahr pro F&amp;E Mitarbeiter: </t>
  </si>
  <si>
    <t>Stundenteiler 1980</t>
  </si>
  <si>
    <t>Kosten in € eingereicht</t>
  </si>
  <si>
    <t>Projektlaufzeit:</t>
  </si>
  <si>
    <t>tt/mm/jj - tt/mm/jj</t>
  </si>
  <si>
    <t>geplante Projektstunden internes Personal</t>
  </si>
  <si>
    <t>geplante Projektstunden externe Dienstleistung</t>
  </si>
  <si>
    <t>Projektstrukturplan &amp; Personalaufwand pro Arbeitspaket</t>
  </si>
  <si>
    <t>Projektmitarbeitende</t>
  </si>
  <si>
    <t>interner Personalaufwand pro Arbeitspaket (AP)</t>
  </si>
  <si>
    <t>AP 4.1.</t>
  </si>
  <si>
    <t>AP 4.2.</t>
  </si>
  <si>
    <t>Gesamt geplant</t>
  </si>
  <si>
    <t>Vorname, Nachname</t>
  </si>
  <si>
    <t>Beschäftigungsausmaß im Unternehmen</t>
  </si>
  <si>
    <t>Max Mustermann</t>
  </si>
  <si>
    <t>(Leistungserbringende sind nachweislich selbt im  begünstigten Unternehmen mit vorhabensrelevanter fachlicher Qulifikation tätig)</t>
  </si>
  <si>
    <t>Indirekte Kosten sind jene Kosten, die einem Vorhaben nicht direkt zugerechnet werden können. Indirekte Kosten fallen in der Regel für die Aufrechterhaltung des Betriebes bzw. der Organisation an, und diese bildet wiederum die Voraussetzung dafür, dass ein Vorhaben abgewickelt werden kann. Indirekte Kosten sind als Pauschale in der Höhe von 20% (gem. NFFR Art. 8, gemäß Anhang 1 der gegenständlichen Regeln), festgelegt im Fördervertrag.</t>
  </si>
  <si>
    <t>Angebot [Datum]</t>
  </si>
  <si>
    <t>Beschreibung der durchgeführten projektrelevanten Tätigkeit gem. Arbeitspakete</t>
  </si>
  <si>
    <t>Erklärung zur Endabrechnung</t>
  </si>
  <si>
    <t>Fördernehmerin</t>
  </si>
  <si>
    <t>Bei Projekten, welche unter der De-Minimis-Verordnung gefördert wurden, gibt die Fördernehmerin bekannt, dass er in den letzten 3 Geschäftsjahren folgende weitere De-Minimis-Förderungen erhalten hat:</t>
  </si>
  <si>
    <t>Die Fördernehmerin bestätigt, dass keine Lieferungen von verbundenen Unternehmen im Rahmen der Bearbeitung des Projektes in Anspruch genommen wurden.</t>
  </si>
  <si>
    <t>Die Fördernehmerin  bestätigt, dass die angeführten Investitionskosten im Anlagevermögen aktiviert wurden.</t>
  </si>
  <si>
    <t>Die Fördernehmerin  bestätigt, dass die angeführten Rechnungen vollständig bezahlt wurden und (bei Endabrechnung) das Projekt abgeschlossen ist</t>
  </si>
  <si>
    <t>Firmenmäßige Fertigung der Fördernehmerin</t>
  </si>
  <si>
    <t>Mit ihrer Unterschrift bestätigt die Fördernehmerin die Richtigkeit der Angaben, sowie dass die eingereichten Kosten von keiner anderen Stelle in unzulässiger Weise ebenfalls gefördert wurden oder werden. Dies beinhaltet sämtliche beantragte, genehmigte oder bereits erhaltene Förderungen
 i. im thematischen Kontext zum Vorhaben im selben Vorhabenszeitraum sowie
ii. für dieselben vertragsgegenständlichen Vorhabenskosten.</t>
  </si>
  <si>
    <t xml:space="preserve">Zuordnung lt. Fördervertrag </t>
  </si>
  <si>
    <t>genehmigter Betrag lt. Fördervertrag</t>
  </si>
  <si>
    <t xml:space="preserve">getätigte Ausgaben pro Kostenart </t>
  </si>
  <si>
    <t>Bestell-datum</t>
  </si>
  <si>
    <t>Valuta</t>
  </si>
  <si>
    <t>FLC nicht förderbar</t>
  </si>
  <si>
    <t>Zahlungsbetrag Netto</t>
  </si>
  <si>
    <t>Projektlaufzeit</t>
  </si>
  <si>
    <t>Wird von Förderstelle ausgefüllt</t>
  </si>
  <si>
    <t>Die Fördernehmerin erklärt hiermit ausdrücklich, dass die Angaben in den vorliegenden Formblättern über die gesamten Projektkosten in Höhe von</t>
  </si>
  <si>
    <t>Beschäftigungs-ausmaß:</t>
  </si>
  <si>
    <t>Projektmitarbeiterin, Projektmitarbeiter</t>
  </si>
  <si>
    <t xml:space="preserve">Formblatt für Tätigkeitsaufzeichnungen </t>
  </si>
  <si>
    <t xml:space="preserve">Projektstunden IST </t>
  </si>
  <si>
    <t>h in Dezimal</t>
  </si>
  <si>
    <t xml:space="preserve">Gelb hinterlegte Felder werden von der Förderderstelle ausgefüllt. </t>
  </si>
  <si>
    <t>Stundenanzahl Dezimalzahlen pro Tag</t>
  </si>
  <si>
    <t>von bis [tt/mm/jj] bis [tt/mm/jj]</t>
  </si>
  <si>
    <t>FLC Ergebnis</t>
  </si>
  <si>
    <t>zB Maschinen</t>
  </si>
  <si>
    <t>zb Instrumente</t>
  </si>
  <si>
    <t>zB Ausrüstung</t>
  </si>
  <si>
    <t>zB div. Hardware</t>
  </si>
  <si>
    <t>zB div. Sofware für die Projektumsetzung</t>
  </si>
  <si>
    <t>zB div. Instrumente</t>
  </si>
  <si>
    <t>Aktivierung</t>
  </si>
  <si>
    <t>Ja</t>
  </si>
  <si>
    <t>Nein</t>
  </si>
  <si>
    <t>Nachweis: Anlagenverzeichnis  bitte der Abrechnung beilegen.</t>
  </si>
  <si>
    <t>AP 1.1.</t>
  </si>
  <si>
    <t>AP 1.2.</t>
  </si>
  <si>
    <t>geplante Projektstunden</t>
  </si>
  <si>
    <t>Summe Personalkosten</t>
  </si>
  <si>
    <t>geplante Kosten</t>
  </si>
  <si>
    <r>
      <t xml:space="preserve">Es können Gemeinkosten pauschal </t>
    </r>
    <r>
      <rPr>
        <sz val="10"/>
        <rFont val="Arial"/>
        <family val="2"/>
      </rPr>
      <t>als zuschussfähige Kosten geltend gemacht werden.</t>
    </r>
  </si>
  <si>
    <t>Summe Instrumente und Ausrüstungen</t>
  </si>
  <si>
    <t>Bezeichnung
Instrument/Ausrüstung</t>
  </si>
  <si>
    <t>Firma ABC</t>
  </si>
  <si>
    <t>Kosten lt. Angebot</t>
  </si>
  <si>
    <t>Anschaffungswert lt. Angebot</t>
  </si>
  <si>
    <t>Stundenanzahl in hh:mm</t>
  </si>
  <si>
    <t>Geschäftskonto lautend auf</t>
  </si>
  <si>
    <t>Rechnungs-betrag in € ohne USt</t>
  </si>
  <si>
    <t>Rechnungs-betrag in €
inkl. USt</t>
  </si>
  <si>
    <t>Zahlungs-betrag
inkl. USt in €</t>
  </si>
  <si>
    <t>Aktiviertiert lt. Anlagenverzeichnis</t>
  </si>
  <si>
    <t>Summe Externe Dienstleistungen</t>
  </si>
  <si>
    <t>zB PKW, Fuhrpark</t>
  </si>
  <si>
    <t>Ich beantrage eine Gemeinkostenpauschale für indirekte Kosten in der Höhe von 20 % gem. NFFR Art. 8 (2) lit b. der gegenständlichen Regeln:</t>
  </si>
  <si>
    <t>Projekt Istkosten
in €</t>
  </si>
  <si>
    <t>zB. Abschreibungsdauer in Monaten https://www.ris.bka.gv.at/Dokumente/Bundesnormen/NOR40200321/II__17_2018_Anlage_7.pdf</t>
  </si>
  <si>
    <t>https://www.ris.bka.gv.at/Dokumente/Bundesnormen/NOR40200321/II__17_2018_Anlage_7.pdf</t>
  </si>
  <si>
    <t>zB. Nutzungsdauer im Projekt in Monaten</t>
  </si>
  <si>
    <t>Zahlungsbetrag
inkl. USt in €</t>
  </si>
  <si>
    <t>Bruttobetrag lt. Zahlungsbeleg  (abzgl. Angebotener Skonto,Rabate, Deckungs-u. Haftungsrücklässe</t>
  </si>
  <si>
    <t>Skonti, Rabatte 
in € inkl. USt.</t>
  </si>
  <si>
    <t>Bruttobetrag lt. Zahlungsbetrag (abzgl. Angebotene Skonto, Rabatte, Deckungs- u.. Haftungsrücklässe)</t>
  </si>
  <si>
    <t xml:space="preserve">Rechnungsbetrag in € ohne USt. abzgl. Skonto / Rabatte ... </t>
  </si>
  <si>
    <t>Nettobetrag für die Berechnung des förderungsrelevanten Nettobetrag abzüglich der anteiligen AfA</t>
  </si>
  <si>
    <t xml:space="preserve">Nutzungsdauer im Projekt </t>
  </si>
  <si>
    <t>[in Monaten] (zB Projektlaufzeit)</t>
  </si>
  <si>
    <t>Vorname, Nachname des selbstständig Erwerbstätigen</t>
  </si>
  <si>
    <t>Betrag in € (tatsächliche gesamte Projekt-Istkosten)</t>
  </si>
  <si>
    <t>Grau hinterlegte Felder werden automatisch ausgefüllt bzw. sind Formeln hinterlegt.</t>
  </si>
  <si>
    <t>sechs Umweltziele dar:</t>
  </si>
  <si>
    <t>a) Klimaschutz</t>
  </si>
  <si>
    <t>b) Anpassung an den Klimawandel</t>
  </si>
  <si>
    <t>c) Nachhaltige Nutzung und Schutz von Wasser- und Meeresressourcen</t>
  </si>
  <si>
    <t>d) Übergang zu einer Kreislaufwirtschaft</t>
  </si>
  <si>
    <t>e) Vermeidung und Verminderung der Umweltverschmutzung</t>
  </si>
  <si>
    <t>f) Schutz und Wiederherstellung der Biodiversität und der Ökosysteme</t>
  </si>
  <si>
    <t>[Definition laut AP]</t>
  </si>
  <si>
    <t>[Forschung, Entwicklung,..]</t>
  </si>
  <si>
    <t>[in %, zB.: Vollbeschäftigt:100%)</t>
  </si>
  <si>
    <t>Projektstandort</t>
  </si>
  <si>
    <t>Anschrift, Firmensitz</t>
  </si>
  <si>
    <t>Gewerbescheinnummer, Geburtsdatum, FB-Nummer ODER ZVR-Nummer</t>
  </si>
  <si>
    <t xml:space="preserve">Endabrechnung </t>
  </si>
  <si>
    <t>JA</t>
  </si>
  <si>
    <t>Vorname + Nachname:</t>
  </si>
  <si>
    <t>Projektstunden</t>
  </si>
  <si>
    <t>Unternehmer 1</t>
  </si>
  <si>
    <t>01.06.2026 - 31.12.2026</t>
  </si>
  <si>
    <t>Bitte führen Sie die Namen der Unternehmerinnen und Unternehmer an und geben Sie je Person den Zeitraum, die projektbezogenen Tätigkeiten gemäß den Arbeitspaketen sowie die tatsächlich geleisteten Projektstunden an.
Für alle Unternehmerinnen und Unternehmer ist derselbe Stundensatz von EUR 66,62 anzusetzen. Pro Jahr sind maximal 860 Stunden je Person förderfähig.</t>
  </si>
  <si>
    <t>VON</t>
  </si>
  <si>
    <t>BIS</t>
  </si>
  <si>
    <t>Datum VON</t>
  </si>
  <si>
    <t>Datum BIS</t>
  </si>
  <si>
    <t>PROTO-TYPISCH NÖ</t>
  </si>
  <si>
    <t>Abrechnungsjahr(e):</t>
  </si>
  <si>
    <t>FuE-Mitarbeiter</t>
  </si>
  <si>
    <t>Technische Optimierung</t>
  </si>
  <si>
    <t>Programmierung (AP 3.2)</t>
  </si>
  <si>
    <t>Bitte füllen Sie nur die weißen Felder aus.</t>
  </si>
  <si>
    <r>
      <t xml:space="preserve">Für die </t>
    </r>
    <r>
      <rPr>
        <b/>
        <sz val="10"/>
        <color theme="9" tint="-0.249977111117893"/>
        <rFont val="Arial"/>
        <family val="2"/>
      </rPr>
      <t>Antragseinreichung</t>
    </r>
    <r>
      <rPr>
        <b/>
        <sz val="10"/>
        <rFont val="Arial"/>
        <family val="2"/>
      </rPr>
      <t xml:space="preserve"> sind nur die </t>
    </r>
    <r>
      <rPr>
        <b/>
        <sz val="10"/>
        <color theme="9" tint="-0.249977111117893"/>
        <rFont val="Arial"/>
        <family val="2"/>
      </rPr>
      <t>orange</t>
    </r>
    <r>
      <rPr>
        <b/>
        <sz val="10"/>
        <rFont val="Arial"/>
        <family val="2"/>
      </rPr>
      <t xml:space="preserve"> markierten Registerkarten auszufüllen!</t>
    </r>
  </si>
  <si>
    <t>AP5</t>
  </si>
  <si>
    <t>Vorname + Nachname</t>
  </si>
  <si>
    <t>Für eine klare inhaltliche Darstellung des Projekts ist der unten angeführte Projektstrukturplan auszufüllen. Das Projekt ist in Arbeitspakete und gegebenenfalls Unterarbeitspakete zu gliedern, die jeweils aussagekräftig zu beschreiben sind. Die Beschreibung hat so zu erfolgen, dass die Förderstelle die in den einzelnen Arbeits- und Unterarbeitspaketen geplanten Stunden inhaltlich nachvollziehen kann.</t>
  </si>
  <si>
    <t>Bitte beachten Sie, dass nur projektrelevante Stunden der Projektmitarbeiterinnen und Projektmitarbeiter förderbar sind. Der Nachweis hat im Zuge der Endabrechnung anhand detaillierter und aussagekräftiger Tätigkeitsaufzeichnungen zu erfolgen (Formblatt FB Tätigkeiten). Es wird empfohlen, diese Aufzeichnungen ab Projektbeginn laufend zu führen. Tätigkeiten im Zusammenhang mit der Förderabwicklung sind nicht förderfähig.</t>
  </si>
  <si>
    <t>Bitte führen Sie die Namen der Projektmitarbeiterinnen und Projektmitarbeiter, ihre Funktion im Unternehmen (inkl. Beschäftigungsausmaß) sowie ihre Tätigkeiten im Projekt an und geben Sie die jeweils geplanten Projektstunden an.
Für alle Projektmitarbeiterinnen und Projektmitarbeiter ist derselbe Pauschalstundensatz von EUR 48,00 anzusetzen.</t>
  </si>
  <si>
    <t>Bitte legen Sie dieser Aufstellung eine Bestätigung der ÖGK Niederösterreich über den Mitarbeiterstand einschließlich einer Auflistung aller im Unternehmen beschäftigten Projektmitarbeiterinnen und Projektmitarbeiter bei.</t>
  </si>
  <si>
    <t>Projektstunden pro Projektjahr (max. 860)</t>
  </si>
  <si>
    <t>Vorname + Nachname der selbständig Erwerbstätigen</t>
  </si>
  <si>
    <t>Gesamtkostenaufstellung PROTO-TYPISCH NÖ</t>
  </si>
  <si>
    <t>Der Unternehmerlohn ist für KMU als Kostenposition anerkennbar. Für nachweislich im Projekt erbrachte eigene unbezahlte Arbeitsleistungen von selbstständig Erwerbstätigen (insbesondere von nicht angestellten PersonengesellschafterInnen und EinzelunternehmerInnen) kann auf Basis von Zeitaufzeichnungen eine Kostenpauschale in Höhe von EUR 66,62 je Stunde anerkannt werden. Pro Person sind maximal 860 Stunden pro Jahr berücksichtigungsfähig. Die Bewertung erfolgt gemäß Art. 9 NFFR analog zu freiwilliger unbezahlter Arbeit auf Basis von Stunden- oder Tagessätzen.</t>
  </si>
  <si>
    <t>Für Vergütungen von PersonengesellschafterInnen sowie EinzelunternehmerInnen sind zur Begründung des angesetzten Stundensatzes die projektrelevante Qualifikation, die Funktion im Projekt sowie der im Unternehmen herangezogene Kollektivvertrag anzugeben. Darüber hinaus muss aus den übermittelten Unterlagen die selbstständige Erwerbstätigkeit eindeutig hervorgehen.</t>
  </si>
  <si>
    <t>Auf dieser Seite sind keine Eintragungen vorzunehmen. Eintragungsmöglichkeiten und weitere Informationen finden Sie in den weiteren Tabellenblättern.</t>
  </si>
  <si>
    <t>Als Instrumente bzw. Ausrüstungen gelten typischerweise eigenständig nutzbare Geräte, Messmittel, Prüfstände, Werkzeuge, Maschinen oder sonstige dauerhaft nutzbare Einheiten, sofern diese der Entwicklung, Fertigung oder Erprobung des Prototyps dienen. Maßgeblich ist insbesondere, ob der jeweilige Gegenstand auch nach Projektende als eigenständig nutzbares Anlagegut bestehen bleibt.</t>
  </si>
  <si>
    <t>Bei externen Dienstleistungen werden ausschließlich Kosten für tatsächlich an Dritte ausgelagerte Forschungs- und Entwicklungstätigkeiten berücksichtigt. Hierzu zählen insbesondere Leistungen in Form von Auftragsforschung, Studien oder vergleichbaren technischen bzw. wissenschaftlichen Entwicklungsleistungen.</t>
  </si>
  <si>
    <t>Bitte beachten Sie: Zum Nachweis der Projektrelevanz externer Dienstleistungen sind aussagekräftige Angebote vorzulegen. Aus diesen müssen insbesondere die konkret angebotenen Leistungen, deren Umfang sowie der Bezug zum Projekt klar hervorgehen.</t>
  </si>
  <si>
    <t xml:space="preserve"> F&amp;E MitarbeiterIn</t>
  </si>
  <si>
    <t>Summe Ist-Stunden (lt. FB Tätigkeiten) in Dezimal</t>
  </si>
  <si>
    <t>JAHR</t>
  </si>
  <si>
    <t>Materialkosten</t>
  </si>
  <si>
    <t>Je Mitarbeiterin bzw. je Mitarbeiter ist ein gesondertes Tabellenblatt auszufüllen.</t>
  </si>
  <si>
    <t>Stundensatz Unternehmerlohn</t>
  </si>
  <si>
    <t>Pauschalstundensatz EUR</t>
  </si>
  <si>
    <t>Abrechnung Materialkosten</t>
  </si>
  <si>
    <t>Kurzbeschreibung</t>
  </si>
  <si>
    <t>Verwendung im Projekt</t>
  </si>
  <si>
    <t>Lieferant</t>
  </si>
  <si>
    <t>Kosten für Material, das im Zuge des Prototypenbauprojekts benötigt wird. Bitte legen Sie eine nachvollziehbare Schätzung der geplanten Materialien und deren Verwendung im Projekt bei, etwa in Form einer Stückliste, Beschreibung, Skizze oder vergleichbarer Unterlagen.</t>
  </si>
  <si>
    <t>Bitte beachten Sie: In der Endabrechnung können nur jene Materialkosten anerkannt werden, für die der tatsächliche Verbrauch im Förderprojekt nachgewiesen werden kann. Der Nachweis ist durch geeignete projektbezogene Unterlagen zu erbringen, etwa durch Stücklisten, Skizzen, Versuchsprotokolle, Fotos oder vergleichbare Dokumentationen.</t>
  </si>
  <si>
    <t>Instrumente &amp; Ausrüstung</t>
  </si>
  <si>
    <t>Verbindungselemente für den Aufbau des Prototypenrahmens</t>
  </si>
  <si>
    <t>Mikroskop</t>
  </si>
  <si>
    <t>Abrechnung Personalkosten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</si>
</sst>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 [$€]_-;\-* #,##0.00\ [$€]_-;_-* &quot;-&quot;??\ [$€]_-;_-@_-"/>
    <numFmt numFmtId="165" formatCode="dd/mm/yy"/>
    <numFmt numFmtId="166" formatCode="_-[$€-C07]\ * #,##0.00_-;\-[$€-C07]\ * #,##0.00_-;_-[$€-C07]\ * &quot;-&quot;??_-;_-@_-"/>
    <numFmt numFmtId="167" formatCode="[hh]:mm"/>
    <numFmt numFmtId="168" formatCode="h:mm;@"/>
  </numFmts>
  <fonts count="38" x14ac:knownFonts="1">
    <font>
      <sz val="10"/>
      <name val="Arial"/>
    </font>
    <font>
      <sz val="10"/>
      <name val="Arial"/>
      <family val="2"/>
    </font>
    <font>
      <sz val="8"/>
      <name val="Arial"/>
      <family val="2"/>
    </font>
    <font>
      <b/>
      <sz val="12"/>
      <name val="Arial"/>
      <family val="2"/>
    </font>
    <font>
      <b/>
      <sz val="10"/>
      <name val="Arial"/>
      <family val="2"/>
    </font>
    <font>
      <b/>
      <sz val="14"/>
      <name val="Arial"/>
      <family val="2"/>
    </font>
    <font>
      <sz val="10"/>
      <name val="Arial"/>
      <family val="2"/>
    </font>
    <font>
      <u/>
      <sz val="10"/>
      <color indexed="12"/>
      <name val="Arial"/>
      <family val="2"/>
    </font>
    <font>
      <b/>
      <sz val="14"/>
      <color indexed="9"/>
      <name val="Arial"/>
      <family val="2"/>
    </font>
    <font>
      <sz val="10"/>
      <color indexed="9"/>
      <name val="Arial"/>
      <family val="2"/>
    </font>
    <font>
      <sz val="10"/>
      <name val="Arial"/>
      <family val="2"/>
    </font>
    <font>
      <sz val="11"/>
      <name val="Arial"/>
      <family val="2"/>
    </font>
    <font>
      <b/>
      <sz val="18"/>
      <color indexed="9"/>
      <name val="Arial"/>
      <family val="2"/>
    </font>
    <font>
      <b/>
      <sz val="18"/>
      <name val="Arial"/>
      <family val="2"/>
    </font>
    <font>
      <sz val="16"/>
      <name val="Arial"/>
      <family val="2"/>
    </font>
    <font>
      <sz val="16"/>
      <name val="Arial"/>
      <family val="2"/>
    </font>
    <font>
      <sz val="16"/>
      <color indexed="9"/>
      <name val="Arial"/>
      <family val="2"/>
    </font>
    <font>
      <sz val="10"/>
      <name val="Arial"/>
      <family val="2"/>
    </font>
    <font>
      <b/>
      <sz val="16"/>
      <color indexed="9"/>
      <name val="Arial"/>
      <family val="2"/>
    </font>
    <font>
      <b/>
      <sz val="16"/>
      <color indexed="9"/>
      <name val="Arial"/>
      <family val="2"/>
    </font>
    <font>
      <sz val="16"/>
      <color indexed="9"/>
      <name val="Arial"/>
      <family val="2"/>
    </font>
    <font>
      <b/>
      <sz val="11"/>
      <name val="Arial"/>
      <family val="2"/>
    </font>
    <font>
      <i/>
      <sz val="8"/>
      <name val="Arial"/>
      <family val="2"/>
    </font>
    <font>
      <sz val="10"/>
      <color indexed="9"/>
      <name val="Arial"/>
      <family val="2"/>
    </font>
    <font>
      <b/>
      <sz val="10"/>
      <color indexed="30"/>
      <name val="Arial"/>
      <family val="2"/>
    </font>
    <font>
      <b/>
      <i/>
      <sz val="10"/>
      <name val="Arial"/>
      <family val="2"/>
    </font>
    <font>
      <i/>
      <sz val="10"/>
      <name val="Arial"/>
      <family val="2"/>
    </font>
    <font>
      <sz val="10"/>
      <name val="Arial"/>
      <family val="2"/>
    </font>
    <font>
      <b/>
      <i/>
      <sz val="9"/>
      <name val="Arial"/>
      <family val="2"/>
    </font>
    <font>
      <b/>
      <sz val="10"/>
      <color rgb="FFFF0000"/>
      <name val="Arial"/>
      <family val="2"/>
    </font>
    <font>
      <u/>
      <sz val="10"/>
      <color theme="4" tint="-0.249977111117893"/>
      <name val="Arial"/>
      <family val="2"/>
    </font>
    <font>
      <sz val="10"/>
      <color theme="0"/>
      <name val="Arial"/>
      <family val="2"/>
    </font>
    <font>
      <sz val="12"/>
      <name val="Arial"/>
      <family val="2"/>
    </font>
    <font>
      <sz val="10"/>
      <name val="Arial"/>
    </font>
    <font>
      <b/>
      <sz val="10"/>
      <color theme="9" tint="-0.249977111117893"/>
      <name val="Arial"/>
      <family val="2"/>
    </font>
    <font>
      <b/>
      <sz val="9"/>
      <name val="Arial"/>
      <family val="2"/>
    </font>
    <font>
      <b/>
      <sz val="11"/>
      <color rgb="FFFF0000"/>
      <name val="Arial"/>
      <family val="2"/>
    </font>
    <font>
      <b/>
      <sz val="9"/>
      <color rgb="FFFF0000"/>
      <name val="Arial"/>
      <family val="2"/>
    </font>
  </fonts>
  <fills count="11">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18"/>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
      <patternFill patternType="solid">
        <fgColor theme="0" tint="-0.249977111117893"/>
        <bgColor indexed="64"/>
      </patternFill>
    </fill>
    <fill>
      <patternFill patternType="solid">
        <fgColor theme="0"/>
        <bgColor indexed="64"/>
      </patternFill>
    </fill>
  </fills>
  <borders count="11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medium">
        <color indexed="64"/>
      </top>
      <bottom style="medium">
        <color indexed="64"/>
      </bottom>
      <diagonal/>
    </border>
    <border>
      <left style="hair">
        <color indexed="64"/>
      </left>
      <right style="hair">
        <color indexed="64"/>
      </right>
      <top style="hair">
        <color indexed="64"/>
      </top>
      <bottom/>
      <diagonal/>
    </border>
    <border>
      <left style="thin">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bottom/>
      <diagonal/>
    </border>
    <border>
      <left style="medium">
        <color indexed="64"/>
      </left>
      <right style="medium">
        <color indexed="64"/>
      </right>
      <top/>
      <bottom style="hair">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medium">
        <color indexed="64"/>
      </bottom>
      <diagonal/>
    </border>
    <border>
      <left/>
      <right/>
      <top/>
      <bottom style="medium">
        <color indexed="64"/>
      </bottom>
      <diagonal/>
    </border>
    <border>
      <left/>
      <right style="hair">
        <color indexed="64"/>
      </right>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medium">
        <color indexed="64"/>
      </left>
      <right/>
      <top/>
      <bottom style="medium">
        <color indexed="64"/>
      </bottom>
      <diagonal/>
    </border>
    <border>
      <left style="hair">
        <color indexed="64"/>
      </left>
      <right style="medium">
        <color indexed="64"/>
      </right>
      <top/>
      <bottom style="medium">
        <color indexed="64"/>
      </bottom>
      <diagonal/>
    </border>
    <border>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medium">
        <color indexed="64"/>
      </left>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hair">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hair">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hair">
        <color indexed="64"/>
      </top>
      <bottom style="medium">
        <color indexed="64"/>
      </bottom>
      <diagonal/>
    </border>
    <border>
      <left style="medium">
        <color indexed="64"/>
      </left>
      <right/>
      <top style="hair">
        <color indexed="64"/>
      </top>
      <bottom style="medium">
        <color indexed="64"/>
      </bottom>
      <diagonal/>
    </border>
    <border>
      <left/>
      <right style="hair">
        <color indexed="64"/>
      </right>
      <top/>
      <bottom style="medium">
        <color indexed="64"/>
      </bottom>
      <diagonal/>
    </border>
    <border>
      <left style="medium">
        <color indexed="64"/>
      </left>
      <right style="hair">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top style="medium">
        <color indexed="64"/>
      </top>
      <bottom/>
      <diagonal/>
    </border>
    <border>
      <left/>
      <right style="medium">
        <color indexed="64"/>
      </right>
      <top style="hair">
        <color indexed="64"/>
      </top>
      <bottom style="thin">
        <color indexed="64"/>
      </bottom>
      <diagonal/>
    </border>
    <border>
      <left/>
      <right style="thin">
        <color indexed="64"/>
      </right>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s>
  <cellStyleXfs count="11">
    <xf numFmtId="0" fontId="0" fillId="0" borderId="0"/>
    <xf numFmtId="164" fontId="6" fillId="0" borderId="0" applyFont="0" applyFill="0" applyBorder="0" applyAlignment="0" applyProtection="0"/>
    <xf numFmtId="43" fontId="1" fillId="0" borderId="0" applyFont="0" applyFill="0" applyBorder="0" applyAlignment="0" applyProtection="0"/>
    <xf numFmtId="0" fontId="7" fillId="0" borderId="0" applyNumberFormat="0" applyFill="0" applyBorder="0" applyAlignment="0" applyProtection="0">
      <alignment vertical="top"/>
      <protection locked="0"/>
    </xf>
    <xf numFmtId="9" fontId="10" fillId="0" borderId="0" applyFont="0" applyFill="0" applyBorder="0" applyAlignment="0" applyProtection="0"/>
    <xf numFmtId="9" fontId="6" fillId="0" borderId="0" applyFont="0" applyFill="0" applyBorder="0" applyAlignment="0" applyProtection="0"/>
    <xf numFmtId="0" fontId="10" fillId="0" borderId="0"/>
    <xf numFmtId="0" fontId="6" fillId="0" borderId="0"/>
    <xf numFmtId="0" fontId="6" fillId="0" borderId="0"/>
    <xf numFmtId="0" fontId="6" fillId="0" borderId="0"/>
    <xf numFmtId="9" fontId="33" fillId="0" borderId="0" applyFont="0" applyFill="0" applyBorder="0" applyAlignment="0" applyProtection="0"/>
  </cellStyleXfs>
  <cellXfs count="562">
    <xf numFmtId="0" fontId="0" fillId="0" borderId="0" xfId="0"/>
    <xf numFmtId="0" fontId="4" fillId="0" borderId="0" xfId="0" applyFont="1"/>
    <xf numFmtId="0" fontId="10" fillId="0" borderId="0" xfId="0" applyFont="1"/>
    <xf numFmtId="0" fontId="4" fillId="2" borderId="1" xfId="0" applyFont="1" applyFill="1" applyBorder="1" applyAlignment="1">
      <alignment horizontal="center" vertical="center" wrapText="1"/>
    </xf>
    <xf numFmtId="0" fontId="0" fillId="0" borderId="2" xfId="0" applyBorder="1"/>
    <xf numFmtId="0" fontId="10" fillId="0" borderId="2" xfId="0" applyFont="1" applyBorder="1" applyAlignment="1">
      <alignment wrapText="1"/>
    </xf>
    <xf numFmtId="4" fontId="0" fillId="0" borderId="2" xfId="0" applyNumberFormat="1" applyBorder="1"/>
    <xf numFmtId="0" fontId="0" fillId="0" borderId="4" xfId="0" applyBorder="1"/>
    <xf numFmtId="0" fontId="10" fillId="0" borderId="4" xfId="0" applyFont="1" applyBorder="1" applyAlignment="1">
      <alignment wrapText="1"/>
    </xf>
    <xf numFmtId="4" fontId="0" fillId="0" borderId="4" xfId="0" applyNumberFormat="1" applyBorder="1"/>
    <xf numFmtId="0" fontId="0" fillId="0" borderId="0" xfId="0" applyAlignment="1">
      <alignment vertical="center"/>
    </xf>
    <xf numFmtId="0" fontId="6" fillId="0" borderId="0" xfId="7" applyAlignment="1">
      <alignment wrapText="1"/>
    </xf>
    <xf numFmtId="0" fontId="2" fillId="0" borderId="0" xfId="0" applyFont="1" applyAlignment="1">
      <alignment horizontal="center"/>
    </xf>
    <xf numFmtId="0" fontId="6" fillId="0" borderId="0" xfId="7"/>
    <xf numFmtId="0" fontId="6" fillId="0" borderId="0" xfId="7" applyAlignment="1">
      <alignment horizontal="center"/>
    </xf>
    <xf numFmtId="0" fontId="6" fillId="0" borderId="0" xfId="7" applyAlignment="1">
      <alignment horizontal="center" vertical="center" wrapText="1"/>
    </xf>
    <xf numFmtId="0" fontId="2" fillId="3" borderId="5" xfId="7" applyFont="1" applyFill="1" applyBorder="1" applyAlignment="1">
      <alignment horizontal="center" vertical="center" wrapText="1"/>
    </xf>
    <xf numFmtId="0" fontId="2" fillId="3" borderId="6" xfId="7" applyFont="1" applyFill="1" applyBorder="1" applyAlignment="1">
      <alignment horizontal="center" vertical="center" wrapText="1"/>
    </xf>
    <xf numFmtId="0" fontId="4" fillId="2" borderId="10" xfId="0" applyFont="1" applyFill="1" applyBorder="1" applyAlignment="1">
      <alignment horizontal="center" vertical="center" wrapText="1"/>
    </xf>
    <xf numFmtId="0" fontId="0" fillId="0" borderId="3" xfId="0" applyBorder="1"/>
    <xf numFmtId="0" fontId="6" fillId="0" borderId="3" xfId="0" applyFont="1" applyBorder="1" applyAlignment="1">
      <alignment wrapText="1"/>
    </xf>
    <xf numFmtId="1" fontId="0" fillId="0" borderId="3" xfId="0" applyNumberFormat="1" applyBorder="1"/>
    <xf numFmtId="0" fontId="18" fillId="0" borderId="0" xfId="0" applyFont="1" applyAlignment="1">
      <alignment horizontal="center" vertical="top" wrapText="1"/>
    </xf>
    <xf numFmtId="0" fontId="6" fillId="0" borderId="0" xfId="0" applyFont="1" applyAlignment="1">
      <alignment vertical="center"/>
    </xf>
    <xf numFmtId="0" fontId="6" fillId="0" borderId="0" xfId="0" applyFont="1" applyAlignment="1">
      <alignment horizontal="center" vertical="center"/>
    </xf>
    <xf numFmtId="9" fontId="27" fillId="6" borderId="8" xfId="5" applyFont="1" applyFill="1" applyBorder="1" applyAlignment="1">
      <alignment horizontal="center" vertical="center" wrapText="1"/>
    </xf>
    <xf numFmtId="9" fontId="4" fillId="6" borderId="15" xfId="5" applyFont="1" applyFill="1" applyBorder="1" applyAlignment="1">
      <alignment horizontal="center" vertical="center" wrapText="1"/>
    </xf>
    <xf numFmtId="9" fontId="0" fillId="0" borderId="20" xfId="5" applyFont="1" applyBorder="1" applyAlignment="1">
      <alignment vertical="center" wrapText="1"/>
    </xf>
    <xf numFmtId="9" fontId="0" fillId="0" borderId="21" xfId="5" applyFont="1" applyBorder="1" applyAlignment="1">
      <alignment vertical="center" wrapText="1"/>
    </xf>
    <xf numFmtId="0" fontId="10" fillId="0" borderId="0" xfId="6" applyAlignment="1">
      <alignment wrapText="1"/>
    </xf>
    <xf numFmtId="0" fontId="12" fillId="0" borderId="0" xfId="0" applyFont="1"/>
    <xf numFmtId="0" fontId="3" fillId="2" borderId="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21" fillId="5" borderId="23" xfId="0" applyFont="1" applyFill="1" applyBorder="1" applyAlignment="1">
      <alignment vertical="center"/>
    </xf>
    <xf numFmtId="43" fontId="11" fillId="6" borderId="24" xfId="2" applyFont="1" applyFill="1" applyBorder="1" applyAlignment="1" applyProtection="1">
      <alignment vertical="center"/>
    </xf>
    <xf numFmtId="0" fontId="21" fillId="5" borderId="25" xfId="0" applyFont="1" applyFill="1" applyBorder="1" applyAlignment="1">
      <alignment vertical="center"/>
    </xf>
    <xf numFmtId="43" fontId="11" fillId="6" borderId="26" xfId="2" applyFont="1" applyFill="1" applyBorder="1" applyAlignment="1" applyProtection="1">
      <alignment vertical="center"/>
    </xf>
    <xf numFmtId="0" fontId="21" fillId="5" borderId="27" xfId="0" applyFont="1" applyFill="1" applyBorder="1" applyAlignment="1">
      <alignment vertical="center"/>
    </xf>
    <xf numFmtId="43" fontId="11" fillId="6" borderId="28" xfId="2" applyFont="1" applyFill="1" applyBorder="1" applyAlignment="1" applyProtection="1">
      <alignment vertical="center"/>
    </xf>
    <xf numFmtId="0" fontId="29" fillId="0" borderId="0" xfId="0" applyFont="1"/>
    <xf numFmtId="0" fontId="0" fillId="0" borderId="0" xfId="0" applyAlignment="1">
      <alignment horizontal="left" vertical="center" wrapText="1"/>
    </xf>
    <xf numFmtId="0" fontId="4" fillId="0" borderId="2" xfId="0" applyFont="1" applyBorder="1"/>
    <xf numFmtId="0" fontId="12" fillId="0" borderId="0" xfId="0" applyFont="1" applyAlignment="1">
      <alignment horizontal="center"/>
    </xf>
    <xf numFmtId="0" fontId="13" fillId="0" borderId="0" xfId="0" applyFont="1" applyAlignment="1">
      <alignment horizontal="center"/>
    </xf>
    <xf numFmtId="0" fontId="23" fillId="0" borderId="0" xfId="0" applyFont="1"/>
    <xf numFmtId="0" fontId="9" fillId="0" borderId="0" xfId="0" applyFont="1"/>
    <xf numFmtId="0" fontId="10" fillId="0" borderId="0" xfId="0" applyFont="1" applyAlignment="1">
      <alignment horizontal="left" vertical="top" wrapText="1"/>
    </xf>
    <xf numFmtId="0" fontId="17" fillId="0" borderId="0" xfId="0" applyFont="1"/>
    <xf numFmtId="0" fontId="6" fillId="0" borderId="0" xfId="0" applyFont="1" applyAlignment="1">
      <alignment horizontal="justify" vertical="justify" wrapText="1"/>
    </xf>
    <xf numFmtId="0" fontId="10" fillId="0" borderId="0" xfId="0" applyFont="1" applyAlignment="1">
      <alignment horizontal="justify" vertical="justify" wrapText="1"/>
    </xf>
    <xf numFmtId="0" fontId="4" fillId="2" borderId="10" xfId="0" applyFont="1" applyFill="1" applyBorder="1" applyAlignment="1">
      <alignment horizontal="center" vertical="center"/>
    </xf>
    <xf numFmtId="0" fontId="4" fillId="2" borderId="10" xfId="0" applyFont="1" applyFill="1" applyBorder="1" applyAlignment="1">
      <alignment horizontal="center" wrapText="1"/>
    </xf>
    <xf numFmtId="0" fontId="6" fillId="2" borderId="23" xfId="0" applyFont="1" applyFill="1" applyBorder="1" applyAlignment="1">
      <alignment horizont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6" xfId="0" applyFont="1" applyFill="1" applyBorder="1" applyAlignment="1">
      <alignment horizontal="center" vertical="center"/>
    </xf>
    <xf numFmtId="0" fontId="0" fillId="0" borderId="26" xfId="0" applyBorder="1"/>
    <xf numFmtId="0" fontId="4" fillId="0" borderId="25" xfId="0" applyFont="1" applyBorder="1"/>
    <xf numFmtId="0" fontId="4" fillId="0" borderId="31" xfId="0" applyFont="1" applyBorder="1"/>
    <xf numFmtId="0" fontId="0" fillId="0" borderId="25" xfId="0" applyBorder="1" applyAlignment="1">
      <alignment horizontal="right"/>
    </xf>
    <xf numFmtId="0" fontId="0" fillId="0" borderId="26" xfId="0" applyBorder="1" applyAlignment="1">
      <alignment horizontal="center"/>
    </xf>
    <xf numFmtId="0" fontId="0" fillId="0" borderId="25" xfId="0" applyBorder="1"/>
    <xf numFmtId="0" fontId="4" fillId="0" borderId="26" xfId="0" applyFont="1" applyBorder="1" applyAlignment="1">
      <alignment horizontal="center"/>
    </xf>
    <xf numFmtId="0" fontId="6" fillId="0" borderId="25" xfId="0" applyFont="1" applyBorder="1" applyAlignment="1">
      <alignment horizontal="right"/>
    </xf>
    <xf numFmtId="0" fontId="0" fillId="0" borderId="27" xfId="0" applyBorder="1"/>
    <xf numFmtId="0" fontId="4" fillId="0" borderId="4" xfId="0" applyFont="1" applyBorder="1"/>
    <xf numFmtId="0" fontId="0" fillId="0" borderId="28" xfId="0" applyBorder="1"/>
    <xf numFmtId="0" fontId="14" fillId="0" borderId="0" xfId="0" applyFont="1"/>
    <xf numFmtId="0" fontId="2" fillId="0" borderId="0" xfId="0" applyFont="1"/>
    <xf numFmtId="0" fontId="8" fillId="0" borderId="0" xfId="0" applyFont="1" applyAlignment="1">
      <alignment horizontal="center"/>
    </xf>
    <xf numFmtId="0" fontId="21" fillId="2" borderId="32" xfId="0" applyFont="1" applyFill="1" applyBorder="1" applyAlignment="1">
      <alignment horizontal="center"/>
    </xf>
    <xf numFmtId="0" fontId="21" fillId="2" borderId="33" xfId="0" applyFont="1" applyFill="1" applyBorder="1" applyAlignment="1">
      <alignment horizontal="center"/>
    </xf>
    <xf numFmtId="0" fontId="11" fillId="2" borderId="4" xfId="0" applyFont="1" applyFill="1" applyBorder="1" applyAlignment="1">
      <alignment horizontal="center"/>
    </xf>
    <xf numFmtId="0" fontId="11" fillId="2" borderId="34" xfId="0" applyFont="1" applyFill="1"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10" fillId="0" borderId="0" xfId="6"/>
    <xf numFmtId="0" fontId="4" fillId="0" borderId="0" xfId="6" applyFont="1" applyAlignment="1">
      <alignment horizontal="center"/>
    </xf>
    <xf numFmtId="0" fontId="10" fillId="0" borderId="0" xfId="6" applyAlignment="1">
      <alignment vertical="center" wrapText="1"/>
    </xf>
    <xf numFmtId="0" fontId="4" fillId="2" borderId="32" xfId="0" applyFont="1" applyFill="1" applyBorder="1" applyAlignment="1">
      <alignment horizontal="center" vertical="center" wrapText="1"/>
    </xf>
    <xf numFmtId="0" fontId="4" fillId="0" borderId="0" xfId="0" applyFont="1" applyAlignment="1">
      <alignment horizontal="center" vertical="center" wrapText="1"/>
    </xf>
    <xf numFmtId="0" fontId="6" fillId="2" borderId="4" xfId="0" applyFont="1" applyFill="1" applyBorder="1" applyAlignment="1">
      <alignment horizontal="center" vertical="center"/>
    </xf>
    <xf numFmtId="0" fontId="6" fillId="2" borderId="37" xfId="0" applyFont="1" applyFill="1" applyBorder="1" applyAlignment="1">
      <alignment horizontal="center" vertical="center"/>
    </xf>
    <xf numFmtId="0" fontId="0" fillId="2" borderId="37" xfId="0" applyFill="1" applyBorder="1" applyAlignment="1">
      <alignment horizontal="center" vertical="center"/>
    </xf>
    <xf numFmtId="0" fontId="0" fillId="0" borderId="3" xfId="0" applyBorder="1" applyAlignment="1">
      <alignment horizontal="left" vertical="center"/>
    </xf>
    <xf numFmtId="0" fontId="0" fillId="0" borderId="3" xfId="0" applyBorder="1" applyAlignment="1">
      <alignment horizontal="center" vertical="center"/>
    </xf>
    <xf numFmtId="0" fontId="0" fillId="0" borderId="38" xfId="0" applyBorder="1" applyAlignment="1">
      <alignment horizontal="center" vertical="center"/>
    </xf>
    <xf numFmtId="4" fontId="10" fillId="0" borderId="0" xfId="6" applyNumberFormat="1" applyAlignment="1">
      <alignment horizontal="right" vertical="center" wrapText="1"/>
    </xf>
    <xf numFmtId="0" fontId="0" fillId="0" borderId="2" xfId="0" applyBorder="1" applyAlignment="1">
      <alignment horizontal="center" vertical="center"/>
    </xf>
    <xf numFmtId="0" fontId="0" fillId="0" borderId="37" xfId="0" applyBorder="1" applyAlignment="1">
      <alignment horizontal="center" vertical="center"/>
    </xf>
    <xf numFmtId="0" fontId="10" fillId="0" borderId="0" xfId="6" applyAlignment="1">
      <alignment vertical="center"/>
    </xf>
    <xf numFmtId="4" fontId="10" fillId="0" borderId="0" xfId="6" applyNumberFormat="1" applyAlignment="1">
      <alignment vertical="center" wrapText="1"/>
    </xf>
    <xf numFmtId="4" fontId="10" fillId="0" borderId="0" xfId="6" applyNumberFormat="1" applyAlignment="1">
      <alignment horizontal="center" vertical="center" wrapText="1"/>
    </xf>
    <xf numFmtId="49" fontId="4" fillId="0" borderId="0" xfId="6" applyNumberFormat="1" applyFont="1" applyAlignment="1">
      <alignment horizontal="left" vertical="center" wrapText="1"/>
    </xf>
    <xf numFmtId="4" fontId="4" fillId="0" borderId="0" xfId="6" applyNumberFormat="1" applyFont="1" applyAlignment="1">
      <alignment horizontal="right" vertical="center" wrapText="1"/>
    </xf>
    <xf numFmtId="0" fontId="11" fillId="0" borderId="0" xfId="0" applyFont="1"/>
    <xf numFmtId="0" fontId="15" fillId="0" borderId="0" xfId="0" applyFont="1"/>
    <xf numFmtId="0" fontId="20" fillId="0" borderId="0" xfId="0" applyFont="1"/>
    <xf numFmtId="0" fontId="16" fillId="0" borderId="0" xfId="0" applyFont="1"/>
    <xf numFmtId="0" fontId="11" fillId="0" borderId="0" xfId="0" applyFont="1" applyAlignment="1">
      <alignment horizontal="left" vertical="top" wrapText="1"/>
    </xf>
    <xf numFmtId="0" fontId="4" fillId="2" borderId="39" xfId="0" applyFont="1" applyFill="1" applyBorder="1" applyAlignment="1">
      <alignment horizontal="center" vertical="center" wrapText="1"/>
    </xf>
    <xf numFmtId="0" fontId="10" fillId="0" borderId="0" xfId="0" applyFont="1" applyAlignment="1">
      <alignment horizontal="left" wrapText="1"/>
    </xf>
    <xf numFmtId="0" fontId="0" fillId="2" borderId="40" xfId="0" applyFill="1" applyBorder="1" applyAlignment="1">
      <alignment horizontal="center"/>
    </xf>
    <xf numFmtId="0" fontId="0" fillId="2" borderId="37" xfId="0" applyFill="1" applyBorder="1" applyAlignment="1">
      <alignment horizontal="center"/>
    </xf>
    <xf numFmtId="0" fontId="10" fillId="0" borderId="0" xfId="0" applyFont="1" applyAlignment="1">
      <alignment horizontal="left"/>
    </xf>
    <xf numFmtId="0" fontId="0" fillId="0" borderId="32" xfId="0" applyBorder="1" applyAlignment="1">
      <alignment horizontal="center"/>
    </xf>
    <xf numFmtId="0" fontId="0" fillId="0" borderId="25" xfId="0" applyBorder="1" applyAlignment="1">
      <alignment horizontal="center"/>
    </xf>
    <xf numFmtId="0" fontId="0" fillId="0" borderId="27" xfId="0" applyBorder="1" applyAlignment="1">
      <alignment horizontal="center"/>
    </xf>
    <xf numFmtId="0" fontId="6" fillId="0" borderId="0" xfId="0" applyFont="1"/>
    <xf numFmtId="0" fontId="5" fillId="0" borderId="0" xfId="0" applyFont="1"/>
    <xf numFmtId="0" fontId="1" fillId="0" borderId="0" xfId="0" applyFont="1"/>
    <xf numFmtId="0" fontId="1" fillId="0" borderId="0" xfId="0" applyFont="1" applyAlignment="1">
      <alignment horizontal="center"/>
    </xf>
    <xf numFmtId="0" fontId="19" fillId="0" borderId="0" xfId="0" applyFont="1" applyAlignment="1">
      <alignment vertical="top" wrapText="1"/>
    </xf>
    <xf numFmtId="0" fontId="4" fillId="0" borderId="0" xfId="0" applyFont="1" applyAlignment="1">
      <alignment vertical="center"/>
    </xf>
    <xf numFmtId="4" fontId="0" fillId="0" borderId="3" xfId="0" applyNumberFormat="1" applyBorder="1"/>
    <xf numFmtId="0" fontId="10" fillId="0" borderId="2" xfId="0" applyFont="1" applyBorder="1"/>
    <xf numFmtId="0" fontId="18" fillId="0" borderId="0" xfId="0" applyFont="1" applyAlignment="1">
      <alignment vertical="top" wrapText="1"/>
    </xf>
    <xf numFmtId="0" fontId="3" fillId="0" borderId="0" xfId="0" applyFont="1"/>
    <xf numFmtId="0" fontId="18" fillId="0" borderId="0" xfId="0" applyFont="1" applyAlignment="1">
      <alignment horizontal="center" vertical="center" wrapText="1"/>
    </xf>
    <xf numFmtId="0" fontId="0" fillId="0" borderId="22" xfId="0" applyBorder="1"/>
    <xf numFmtId="0" fontId="0" fillId="0" borderId="0" xfId="0" applyAlignment="1">
      <alignment wrapText="1"/>
    </xf>
    <xf numFmtId="0" fontId="4" fillId="0" borderId="0" xfId="0" applyFont="1" applyAlignment="1">
      <alignment horizontal="left"/>
    </xf>
    <xf numFmtId="14" fontId="0" fillId="0" borderId="43" xfId="0" applyNumberFormat="1" applyBorder="1" applyAlignment="1">
      <alignment vertical="center" wrapText="1"/>
    </xf>
    <xf numFmtId="4" fontId="6" fillId="3" borderId="44" xfId="9" applyNumberFormat="1" applyFill="1" applyBorder="1" applyAlignment="1">
      <alignment vertical="center" wrapText="1"/>
    </xf>
    <xf numFmtId="0" fontId="6" fillId="8" borderId="45" xfId="9" applyFill="1" applyBorder="1" applyAlignment="1">
      <alignment horizontal="center" vertical="center" wrapText="1"/>
    </xf>
    <xf numFmtId="14" fontId="0" fillId="0" borderId="46" xfId="0" applyNumberFormat="1" applyBorder="1" applyAlignment="1">
      <alignment vertical="center" wrapText="1"/>
    </xf>
    <xf numFmtId="4" fontId="6" fillId="3" borderId="9" xfId="9" applyNumberFormat="1" applyFill="1" applyBorder="1" applyAlignment="1">
      <alignment vertical="center" wrapText="1"/>
    </xf>
    <xf numFmtId="0" fontId="6" fillId="8" borderId="16" xfId="9" applyFill="1" applyBorder="1" applyAlignment="1">
      <alignment horizontal="center" vertical="center" wrapText="1"/>
    </xf>
    <xf numFmtId="14" fontId="0" fillId="0" borderId="47" xfId="0" applyNumberFormat="1" applyBorder="1" applyAlignment="1">
      <alignment vertical="center" wrapText="1"/>
    </xf>
    <xf numFmtId="4" fontId="4" fillId="3" borderId="52" xfId="9" applyNumberFormat="1" applyFont="1" applyFill="1" applyBorder="1" applyAlignment="1">
      <alignment vertical="center" wrapText="1"/>
    </xf>
    <xf numFmtId="0" fontId="6" fillId="0" borderId="2" xfId="7" applyBorder="1" applyAlignment="1">
      <alignment wrapText="1"/>
    </xf>
    <xf numFmtId="0" fontId="6" fillId="0" borderId="0" xfId="7" applyAlignment="1">
      <alignment horizontal="left" vertical="center" wrapText="1"/>
    </xf>
    <xf numFmtId="0" fontId="6" fillId="0" borderId="3" xfId="7" applyBorder="1" applyAlignment="1">
      <alignment horizontal="left" wrapText="1"/>
    </xf>
    <xf numFmtId="0" fontId="4" fillId="9" borderId="2" xfId="7" applyFont="1" applyFill="1" applyBorder="1" applyAlignment="1">
      <alignment wrapText="1"/>
    </xf>
    <xf numFmtId="0" fontId="6" fillId="0" borderId="0" xfId="7" applyAlignment="1">
      <alignment horizontal="left" wrapText="1"/>
    </xf>
    <xf numFmtId="0" fontId="18" fillId="0" borderId="0" xfId="0" applyFont="1" applyAlignment="1">
      <alignment vertical="center" wrapText="1"/>
    </xf>
    <xf numFmtId="0" fontId="21" fillId="0" borderId="0" xfId="9" applyFont="1"/>
    <xf numFmtId="0" fontId="6" fillId="0" borderId="0" xfId="9"/>
    <xf numFmtId="0" fontId="4" fillId="0" borderId="0" xfId="9" applyFont="1" applyAlignment="1">
      <alignment horizontal="left"/>
    </xf>
    <xf numFmtId="0" fontId="4" fillId="0" borderId="0" xfId="9" applyFont="1" applyAlignment="1">
      <alignment horizontal="left" vertical="center"/>
    </xf>
    <xf numFmtId="4" fontId="6" fillId="10" borderId="0" xfId="9" applyNumberFormat="1" applyFill="1" applyAlignment="1">
      <alignment vertical="center" wrapText="1"/>
    </xf>
    <xf numFmtId="0" fontId="30" fillId="0" borderId="0" xfId="9" applyFont="1"/>
    <xf numFmtId="0" fontId="26" fillId="0" borderId="0" xfId="9" applyFont="1" applyAlignment="1">
      <alignment horizontal="left" vertical="center" wrapText="1"/>
    </xf>
    <xf numFmtId="0" fontId="25" fillId="0" borderId="0" xfId="9" applyFont="1" applyAlignment="1">
      <alignment vertical="center"/>
    </xf>
    <xf numFmtId="0" fontId="25" fillId="0" borderId="0" xfId="9" applyFont="1"/>
    <xf numFmtId="0" fontId="6" fillId="0" borderId="0" xfId="9" applyAlignment="1">
      <alignment horizontal="center"/>
    </xf>
    <xf numFmtId="0" fontId="4" fillId="6" borderId="39" xfId="0" applyFont="1" applyFill="1" applyBorder="1" applyAlignment="1">
      <alignment horizontal="center" vertical="center" wrapText="1"/>
    </xf>
    <xf numFmtId="0" fontId="4" fillId="6" borderId="32" xfId="9" applyFont="1" applyFill="1" applyBorder="1" applyAlignment="1">
      <alignment horizontal="center" vertical="center" wrapText="1"/>
    </xf>
    <xf numFmtId="0" fontId="4" fillId="6" borderId="53" xfId="9" applyFont="1" applyFill="1" applyBorder="1" applyAlignment="1">
      <alignment horizontal="center" vertical="center" wrapText="1"/>
    </xf>
    <xf numFmtId="0" fontId="4" fillId="8" borderId="54" xfId="9" applyFont="1" applyFill="1" applyBorder="1" applyAlignment="1">
      <alignment horizontal="center" vertical="center" wrapText="1"/>
    </xf>
    <xf numFmtId="0" fontId="4" fillId="8" borderId="55" xfId="9" applyFont="1" applyFill="1" applyBorder="1" applyAlignment="1">
      <alignment horizontal="center" vertical="center" wrapText="1"/>
    </xf>
    <xf numFmtId="0" fontId="2" fillId="0" borderId="56" xfId="9" applyFont="1" applyBorder="1" applyAlignment="1">
      <alignment horizontal="center" vertical="center" wrapText="1"/>
    </xf>
    <xf numFmtId="0" fontId="2" fillId="0" borderId="57" xfId="9" applyFont="1" applyBorder="1" applyAlignment="1">
      <alignment horizontal="center" vertical="center" wrapText="1"/>
    </xf>
    <xf numFmtId="0" fontId="2" fillId="8" borderId="58" xfId="9" applyFont="1" applyFill="1" applyBorder="1" applyAlignment="1">
      <alignment horizontal="center" vertical="center" wrapText="1"/>
    </xf>
    <xf numFmtId="0" fontId="2" fillId="8" borderId="59" xfId="9" quotePrefix="1" applyFont="1" applyFill="1" applyBorder="1" applyAlignment="1">
      <alignment horizontal="center" vertical="center" wrapText="1"/>
    </xf>
    <xf numFmtId="4" fontId="6" fillId="0" borderId="60" xfId="9" applyNumberFormat="1" applyBorder="1" applyAlignment="1">
      <alignment vertical="center" wrapText="1"/>
    </xf>
    <xf numFmtId="4" fontId="6" fillId="6" borderId="60" xfId="9" applyNumberFormat="1" applyFill="1" applyBorder="1" applyAlignment="1">
      <alignment vertical="center" wrapText="1"/>
    </xf>
    <xf numFmtId="4" fontId="6" fillId="3" borderId="61" xfId="9" applyNumberFormat="1" applyFill="1" applyBorder="1" applyAlignment="1">
      <alignment vertical="center" wrapText="1"/>
    </xf>
    <xf numFmtId="4" fontId="6" fillId="3" borderId="60" xfId="9" applyNumberFormat="1" applyFill="1" applyBorder="1" applyAlignment="1">
      <alignment vertical="center" wrapText="1"/>
    </xf>
    <xf numFmtId="0" fontId="4" fillId="0" borderId="0" xfId="0" applyFont="1" applyAlignment="1">
      <alignment horizontal="center" wrapText="1"/>
    </xf>
    <xf numFmtId="14" fontId="6" fillId="0" borderId="9" xfId="9" applyNumberFormat="1" applyBorder="1" applyAlignment="1">
      <alignment vertical="center" wrapText="1"/>
    </xf>
    <xf numFmtId="0" fontId="4" fillId="0" borderId="0" xfId="0" applyFont="1" applyAlignment="1">
      <alignment horizontal="center"/>
    </xf>
    <xf numFmtId="2" fontId="4" fillId="0" borderId="0" xfId="0" applyNumberFormat="1" applyFont="1" applyAlignment="1">
      <alignment horizontal="center"/>
    </xf>
    <xf numFmtId="14" fontId="4" fillId="0" borderId="62" xfId="9" applyNumberFormat="1" applyFont="1" applyBorder="1" applyAlignment="1">
      <alignment vertical="center" wrapText="1"/>
    </xf>
    <xf numFmtId="4" fontId="4" fillId="6" borderId="63" xfId="9" applyNumberFormat="1" applyFont="1" applyFill="1" applyBorder="1" applyAlignment="1">
      <alignment vertical="center" wrapText="1"/>
    </xf>
    <xf numFmtId="4" fontId="4" fillId="3" borderId="63" xfId="9" applyNumberFormat="1" applyFont="1" applyFill="1" applyBorder="1" applyAlignment="1">
      <alignment vertical="center" wrapText="1"/>
    </xf>
    <xf numFmtId="4" fontId="4" fillId="0" borderId="0" xfId="9" applyNumberFormat="1" applyFont="1" applyAlignment="1">
      <alignment vertical="center" wrapText="1"/>
    </xf>
    <xf numFmtId="0" fontId="6" fillId="0" borderId="65" xfId="0" applyFont="1" applyBorder="1" applyAlignment="1">
      <alignment horizontal="left"/>
    </xf>
    <xf numFmtId="0" fontId="6" fillId="0" borderId="25" xfId="0" applyFont="1" applyBorder="1" applyAlignment="1">
      <alignment horizontal="left"/>
    </xf>
    <xf numFmtId="0" fontId="0" fillId="0" borderId="25" xfId="0" applyBorder="1" applyAlignment="1">
      <alignment horizontal="left"/>
    </xf>
    <xf numFmtId="0" fontId="0" fillId="0" borderId="70" xfId="0" applyBorder="1" applyAlignment="1">
      <alignment horizontal="left"/>
    </xf>
    <xf numFmtId="43" fontId="4" fillId="0" borderId="0" xfId="2" applyFont="1" applyFill="1" applyBorder="1" applyAlignment="1" applyProtection="1"/>
    <xf numFmtId="0" fontId="6" fillId="0" borderId="0" xfId="0" applyFont="1" applyAlignment="1">
      <alignment vertical="center" wrapText="1"/>
    </xf>
    <xf numFmtId="0" fontId="6" fillId="6" borderId="0" xfId="7" applyFill="1" applyAlignment="1">
      <alignment vertical="center"/>
    </xf>
    <xf numFmtId="0" fontId="6" fillId="0" borderId="42" xfId="7" applyBorder="1" applyAlignment="1">
      <alignment horizontal="center"/>
    </xf>
    <xf numFmtId="0" fontId="25" fillId="3" borderId="44" xfId="7" applyFont="1" applyFill="1" applyBorder="1" applyAlignment="1">
      <alignment horizontal="center" vertical="center" wrapText="1"/>
    </xf>
    <xf numFmtId="0" fontId="25" fillId="3" borderId="73" xfId="7" applyFont="1" applyFill="1" applyBorder="1" applyAlignment="1">
      <alignment horizontal="center" vertical="center" wrapText="1"/>
    </xf>
    <xf numFmtId="0" fontId="25" fillId="3" borderId="45" xfId="7" applyFont="1" applyFill="1" applyBorder="1" applyAlignment="1">
      <alignment horizontal="center" vertical="center" wrapText="1"/>
    </xf>
    <xf numFmtId="0" fontId="26" fillId="0" borderId="0" xfId="7" applyFont="1" applyAlignment="1">
      <alignment horizontal="center" vertical="center" wrapText="1"/>
    </xf>
    <xf numFmtId="0" fontId="2" fillId="0" borderId="0" xfId="7" applyFont="1" applyAlignment="1">
      <alignment horizontal="center" vertical="center" wrapText="1"/>
    </xf>
    <xf numFmtId="1" fontId="6" fillId="0" borderId="7" xfId="7" applyNumberFormat="1" applyBorder="1" applyAlignment="1">
      <alignment vertical="center" wrapText="1"/>
    </xf>
    <xf numFmtId="165" fontId="6" fillId="0" borderId="11" xfId="7" applyNumberFormat="1" applyBorder="1" applyAlignment="1">
      <alignment vertical="center" wrapText="1"/>
    </xf>
    <xf numFmtId="0" fontId="6" fillId="0" borderId="11" xfId="7" applyBorder="1" applyAlignment="1">
      <alignment vertical="center" wrapText="1"/>
    </xf>
    <xf numFmtId="4" fontId="6" fillId="0" borderId="11" xfId="7" applyNumberFormat="1" applyBorder="1" applyAlignment="1">
      <alignment vertical="center" wrapText="1"/>
    </xf>
    <xf numFmtId="4" fontId="6" fillId="6" borderId="11" xfId="7" applyNumberFormat="1" applyFill="1" applyBorder="1" applyAlignment="1">
      <alignment vertical="center" wrapText="1"/>
    </xf>
    <xf numFmtId="4" fontId="6" fillId="3" borderId="7" xfId="7" applyNumberFormat="1" applyFill="1" applyBorder="1" applyAlignment="1">
      <alignment vertical="center" wrapText="1"/>
    </xf>
    <xf numFmtId="4" fontId="6" fillId="3" borderId="11" xfId="7" applyNumberFormat="1" applyFill="1" applyBorder="1" applyAlignment="1">
      <alignment vertical="center" wrapText="1"/>
    </xf>
    <xf numFmtId="0" fontId="6" fillId="3" borderId="8" xfId="7" applyFill="1" applyBorder="1"/>
    <xf numFmtId="1" fontId="6" fillId="0" borderId="9" xfId="7" applyNumberFormat="1" applyBorder="1" applyAlignment="1">
      <alignment vertical="center" wrapText="1"/>
    </xf>
    <xf numFmtId="165" fontId="6" fillId="0" borderId="12" xfId="7" applyNumberFormat="1" applyBorder="1" applyAlignment="1">
      <alignment vertical="center" wrapText="1"/>
    </xf>
    <xf numFmtId="0" fontId="6" fillId="0" borderId="12" xfId="7" applyBorder="1" applyAlignment="1">
      <alignment vertical="center" wrapText="1"/>
    </xf>
    <xf numFmtId="0" fontId="6" fillId="3" borderId="16" xfId="7" applyFill="1" applyBorder="1"/>
    <xf numFmtId="4" fontId="6" fillId="6" borderId="8" xfId="7" applyNumberFormat="1" applyFill="1" applyBorder="1" applyAlignment="1">
      <alignment vertical="center" wrapText="1"/>
    </xf>
    <xf numFmtId="4" fontId="6" fillId="3" borderId="12" xfId="7" applyNumberFormat="1" applyFill="1" applyBorder="1" applyAlignment="1">
      <alignment vertical="center" wrapText="1"/>
    </xf>
    <xf numFmtId="14" fontId="10" fillId="0" borderId="3" xfId="0" applyNumberFormat="1" applyFont="1" applyBorder="1" applyAlignment="1">
      <alignment wrapText="1"/>
    </xf>
    <xf numFmtId="14" fontId="6" fillId="0" borderId="3" xfId="0" applyNumberFormat="1" applyFont="1" applyBorder="1" applyAlignment="1">
      <alignment wrapText="1"/>
    </xf>
    <xf numFmtId="167" fontId="0" fillId="0" borderId="43" xfId="0" applyNumberFormat="1" applyBorder="1" applyAlignment="1">
      <alignment vertical="center" wrapText="1"/>
    </xf>
    <xf numFmtId="167" fontId="0" fillId="0" borderId="46" xfId="0" applyNumberFormat="1" applyBorder="1" applyAlignment="1">
      <alignment vertical="center" wrapText="1"/>
    </xf>
    <xf numFmtId="168" fontId="0" fillId="0" borderId="43" xfId="0" applyNumberFormat="1" applyBorder="1" applyAlignment="1">
      <alignment vertical="center" wrapText="1"/>
    </xf>
    <xf numFmtId="0" fontId="31" fillId="0" borderId="0" xfId="0" applyFont="1"/>
    <xf numFmtId="2" fontId="26" fillId="6" borderId="11" xfId="0" applyNumberFormat="1" applyFont="1" applyFill="1" applyBorder="1" applyAlignment="1">
      <alignment vertical="center" wrapText="1"/>
    </xf>
    <xf numFmtId="0" fontId="6" fillId="6" borderId="77" xfId="0" applyFont="1" applyFill="1" applyBorder="1" applyAlignment="1">
      <alignment horizontal="center" vertical="center" wrapText="1"/>
    </xf>
    <xf numFmtId="0" fontId="4" fillId="6" borderId="78" xfId="0" applyFont="1" applyFill="1" applyBorder="1" applyAlignment="1">
      <alignment horizontal="center" vertical="center" wrapText="1"/>
    </xf>
    <xf numFmtId="0" fontId="4" fillId="6" borderId="53" xfId="0" applyFont="1" applyFill="1" applyBorder="1" applyAlignment="1">
      <alignment horizontal="center" vertical="center" wrapText="1"/>
    </xf>
    <xf numFmtId="0" fontId="6" fillId="6" borderId="79" xfId="0" applyFont="1" applyFill="1" applyBorder="1" applyAlignment="1">
      <alignment horizontal="center" vertical="center" wrapText="1"/>
    </xf>
    <xf numFmtId="0" fontId="4" fillId="6" borderId="73" xfId="7" applyFont="1" applyFill="1" applyBorder="1" applyAlignment="1">
      <alignment horizontal="center" vertical="center" wrapText="1"/>
    </xf>
    <xf numFmtId="0" fontId="4" fillId="6" borderId="55" xfId="7" applyFont="1" applyFill="1" applyBorder="1" applyAlignment="1">
      <alignment horizontal="center" vertical="center" wrapText="1"/>
    </xf>
    <xf numFmtId="0" fontId="2" fillId="6" borderId="75" xfId="7" applyFont="1" applyFill="1" applyBorder="1" applyAlignment="1">
      <alignment horizontal="center" vertical="center" wrapText="1"/>
    </xf>
    <xf numFmtId="0" fontId="2" fillId="6" borderId="81" xfId="7" applyFont="1" applyFill="1" applyBorder="1" applyAlignment="1">
      <alignment horizontal="center" vertical="center" wrapText="1"/>
    </xf>
    <xf numFmtId="0" fontId="4" fillId="6" borderId="44" xfId="7" applyFont="1" applyFill="1" applyBorder="1" applyAlignment="1">
      <alignment horizontal="center" vertical="center" wrapText="1"/>
    </xf>
    <xf numFmtId="0" fontId="4" fillId="6" borderId="45" xfId="7" applyFont="1" applyFill="1" applyBorder="1" applyAlignment="1">
      <alignment horizontal="center" vertical="center" wrapText="1"/>
    </xf>
    <xf numFmtId="0" fontId="4" fillId="6" borderId="54" xfId="7" applyFont="1" applyFill="1" applyBorder="1" applyAlignment="1">
      <alignment horizontal="center" vertical="center" wrapText="1"/>
    </xf>
    <xf numFmtId="0" fontId="4" fillId="6" borderId="72" xfId="7" applyFont="1" applyFill="1" applyBorder="1" applyAlignment="1">
      <alignment horizontal="center" vertical="center" wrapText="1"/>
    </xf>
    <xf numFmtId="0" fontId="2" fillId="6" borderId="5" xfId="7"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82" xfId="0" applyFont="1" applyFill="1" applyBorder="1" applyAlignment="1">
      <alignment horizontal="center" vertical="center" wrapText="1"/>
    </xf>
    <xf numFmtId="0" fontId="2" fillId="6" borderId="74" xfId="7" applyFont="1" applyFill="1" applyBorder="1" applyAlignment="1">
      <alignment horizontal="center" vertical="center" wrapText="1"/>
    </xf>
    <xf numFmtId="0" fontId="4" fillId="6" borderId="51" xfId="0" applyFont="1" applyFill="1" applyBorder="1" applyAlignment="1">
      <alignment horizontal="center" vertical="center" wrapText="1"/>
    </xf>
    <xf numFmtId="0" fontId="6" fillId="6" borderId="83" xfId="0" applyFont="1" applyFill="1" applyBorder="1" applyAlignment="1">
      <alignment horizontal="center" vertical="center" wrapText="1"/>
    </xf>
    <xf numFmtId="0" fontId="6" fillId="6" borderId="49" xfId="0" applyFont="1" applyFill="1" applyBorder="1" applyAlignment="1">
      <alignment horizontal="center" vertical="center" wrapText="1"/>
    </xf>
    <xf numFmtId="0" fontId="4" fillId="8" borderId="52" xfId="9" applyFont="1" applyFill="1" applyBorder="1" applyAlignment="1">
      <alignment horizontal="center" vertical="center" wrapText="1"/>
    </xf>
    <xf numFmtId="0" fontId="4" fillId="8" borderId="51" xfId="9" applyFont="1" applyFill="1" applyBorder="1" applyAlignment="1">
      <alignment horizontal="center" vertical="center" wrapText="1"/>
    </xf>
    <xf numFmtId="0" fontId="6" fillId="8" borderId="84" xfId="0" applyFont="1" applyFill="1" applyBorder="1" applyAlignment="1">
      <alignment horizontal="center" vertical="center" wrapText="1"/>
    </xf>
    <xf numFmtId="0" fontId="2" fillId="8" borderId="51" xfId="9" quotePrefix="1" applyFont="1" applyFill="1" applyBorder="1" applyAlignment="1">
      <alignment horizontal="center" vertical="center" wrapText="1"/>
    </xf>
    <xf numFmtId="49" fontId="6" fillId="0" borderId="7" xfId="9" applyNumberFormat="1" applyBorder="1" applyAlignment="1">
      <alignment vertical="center" wrapText="1"/>
    </xf>
    <xf numFmtId="2" fontId="4" fillId="6" borderId="76" xfId="9" applyNumberFormat="1" applyFont="1" applyFill="1" applyBorder="1" applyAlignment="1">
      <alignment vertical="center" wrapText="1"/>
    </xf>
    <xf numFmtId="0" fontId="7" fillId="0" borderId="0" xfId="3" applyAlignment="1" applyProtection="1">
      <alignment horizontal="left" vertical="center"/>
    </xf>
    <xf numFmtId="0" fontId="6" fillId="0" borderId="0" xfId="7" applyAlignment="1">
      <alignment vertical="center"/>
    </xf>
    <xf numFmtId="0" fontId="4" fillId="6" borderId="1" xfId="7" applyFont="1" applyFill="1" applyBorder="1" applyAlignment="1">
      <alignment vertical="center" wrapText="1"/>
    </xf>
    <xf numFmtId="0" fontId="6" fillId="6" borderId="2" xfId="7" applyFill="1" applyBorder="1" applyAlignment="1">
      <alignment horizontal="center" vertical="center" wrapText="1"/>
    </xf>
    <xf numFmtId="0" fontId="2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9" fontId="6" fillId="0" borderId="0" xfId="7" applyNumberFormat="1"/>
    <xf numFmtId="0" fontId="4" fillId="6" borderId="35" xfId="0" applyFont="1" applyFill="1" applyBorder="1" applyAlignment="1">
      <alignment horizontal="center"/>
    </xf>
    <xf numFmtId="0" fontId="21" fillId="8" borderId="0" xfId="0" applyFont="1" applyFill="1" applyAlignment="1">
      <alignment vertical="center"/>
    </xf>
    <xf numFmtId="43" fontId="3" fillId="9" borderId="30" xfId="2" applyFont="1" applyFill="1" applyBorder="1" applyAlignment="1" applyProtection="1">
      <alignment vertical="center"/>
    </xf>
    <xf numFmtId="0" fontId="3" fillId="9" borderId="36" xfId="0" applyFont="1" applyFill="1" applyBorder="1" applyAlignment="1">
      <alignment horizontal="center"/>
    </xf>
    <xf numFmtId="0" fontId="3" fillId="9" borderId="15" xfId="0" applyFont="1" applyFill="1" applyBorder="1" applyAlignment="1">
      <alignment horizontal="center"/>
    </xf>
    <xf numFmtId="49" fontId="4" fillId="9" borderId="1" xfId="0" applyNumberFormat="1" applyFont="1" applyFill="1" applyBorder="1" applyAlignment="1">
      <alignment horizontal="left" vertical="center"/>
    </xf>
    <xf numFmtId="0" fontId="4" fillId="9" borderId="36" xfId="0" applyFont="1" applyFill="1" applyBorder="1" applyAlignment="1">
      <alignment horizontal="center" vertical="center"/>
    </xf>
    <xf numFmtId="0" fontId="4" fillId="9" borderId="1" xfId="0" applyFont="1" applyFill="1" applyBorder="1" applyAlignment="1">
      <alignment horizontal="right" vertical="center"/>
    </xf>
    <xf numFmtId="0" fontId="4" fillId="9" borderId="36" xfId="0" applyFont="1" applyFill="1" applyBorder="1" applyAlignment="1">
      <alignment vertical="center"/>
    </xf>
    <xf numFmtId="14" fontId="4" fillId="9" borderId="1" xfId="0" applyNumberFormat="1" applyFont="1" applyFill="1" applyBorder="1" applyAlignment="1">
      <alignment vertical="center" wrapText="1"/>
    </xf>
    <xf numFmtId="14" fontId="4" fillId="9" borderId="50" xfId="0" applyNumberFormat="1" applyFont="1" applyFill="1" applyBorder="1" applyAlignment="1">
      <alignment vertical="center" wrapText="1"/>
    </xf>
    <xf numFmtId="167" fontId="4" fillId="9" borderId="50" xfId="0" applyNumberFormat="1" applyFont="1" applyFill="1" applyBorder="1" applyAlignment="1">
      <alignment vertical="center" wrapText="1"/>
    </xf>
    <xf numFmtId="2" fontId="4" fillId="9" borderId="76" xfId="0" applyNumberFormat="1" applyFont="1" applyFill="1" applyBorder="1" applyAlignment="1">
      <alignment vertical="center" wrapText="1"/>
    </xf>
    <xf numFmtId="4" fontId="4" fillId="9" borderId="52" xfId="9" applyNumberFormat="1" applyFont="1" applyFill="1" applyBorder="1" applyAlignment="1">
      <alignment vertical="center" wrapText="1"/>
    </xf>
    <xf numFmtId="4" fontId="4" fillId="9" borderId="51" xfId="9" applyNumberFormat="1" applyFont="1" applyFill="1" applyBorder="1" applyAlignment="1">
      <alignment horizontal="center" vertical="center" wrapText="1"/>
    </xf>
    <xf numFmtId="0" fontId="4" fillId="0" borderId="51" xfId="0" applyFont="1" applyBorder="1" applyAlignment="1">
      <alignment wrapText="1"/>
    </xf>
    <xf numFmtId="0" fontId="6" fillId="6" borderId="0" xfId="0" applyFont="1" applyFill="1" applyAlignment="1">
      <alignment horizontal="right" vertical="center"/>
    </xf>
    <xf numFmtId="0" fontId="4" fillId="6" borderId="13" xfId="0" applyFont="1" applyFill="1" applyBorder="1" applyAlignment="1">
      <alignment vertical="center" wrapText="1"/>
    </xf>
    <xf numFmtId="0" fontId="4" fillId="9" borderId="1" xfId="0" applyFont="1" applyFill="1" applyBorder="1" applyAlignment="1">
      <alignment vertical="center"/>
    </xf>
    <xf numFmtId="4" fontId="4" fillId="9" borderId="15" xfId="0" applyNumberFormat="1" applyFont="1" applyFill="1" applyBorder="1" applyAlignment="1">
      <alignment vertical="center"/>
    </xf>
    <xf numFmtId="0" fontId="10" fillId="0" borderId="0" xfId="0" applyFont="1" applyAlignment="1">
      <alignment horizontal="left" vertical="center"/>
    </xf>
    <xf numFmtId="0" fontId="3" fillId="9" borderId="29" xfId="0" applyFont="1" applyFill="1" applyBorder="1" applyAlignment="1">
      <alignment horizontal="center" vertical="center"/>
    </xf>
    <xf numFmtId="0" fontId="31" fillId="0" borderId="0" xfId="7" applyFont="1" applyAlignment="1">
      <alignment wrapText="1"/>
    </xf>
    <xf numFmtId="0" fontId="6" fillId="0" borderId="103" xfId="7" applyBorder="1" applyAlignment="1">
      <alignment wrapText="1"/>
    </xf>
    <xf numFmtId="0" fontId="6" fillId="0" borderId="31" xfId="7" applyBorder="1" applyAlignment="1">
      <alignment wrapText="1"/>
    </xf>
    <xf numFmtId="0" fontId="6" fillId="6" borderId="25" xfId="7" applyFill="1" applyBorder="1" applyAlignment="1">
      <alignment vertical="center" wrapText="1"/>
    </xf>
    <xf numFmtId="0" fontId="6" fillId="6" borderId="25" xfId="7" applyFill="1" applyBorder="1" applyAlignment="1">
      <alignment wrapText="1"/>
    </xf>
    <xf numFmtId="0" fontId="6" fillId="6" borderId="25" xfId="7" applyFill="1" applyBorder="1" applyAlignment="1">
      <alignment horizontal="left" vertical="center" wrapText="1"/>
    </xf>
    <xf numFmtId="166" fontId="25" fillId="6" borderId="103" xfId="2" applyNumberFormat="1" applyFont="1" applyFill="1" applyBorder="1" applyAlignment="1" applyProtection="1">
      <alignment vertical="center" wrapText="1"/>
    </xf>
    <xf numFmtId="0" fontId="6" fillId="0" borderId="103" xfId="7" applyBorder="1" applyAlignment="1">
      <alignment horizontal="left" vertical="center" wrapText="1"/>
    </xf>
    <xf numFmtId="0" fontId="6" fillId="0" borderId="31" xfId="7" applyBorder="1" applyAlignment="1">
      <alignment horizontal="left" vertical="center" wrapText="1"/>
    </xf>
    <xf numFmtId="0" fontId="4" fillId="9" borderId="26" xfId="7" applyFont="1" applyFill="1" applyBorder="1" applyAlignment="1">
      <alignment wrapText="1"/>
    </xf>
    <xf numFmtId="0" fontId="6" fillId="0" borderId="26" xfId="7" applyBorder="1" applyAlignment="1">
      <alignment wrapText="1"/>
    </xf>
    <xf numFmtId="0" fontId="6" fillId="0" borderId="103" xfId="7" applyBorder="1" applyAlignment="1">
      <alignment horizontal="left" wrapText="1"/>
    </xf>
    <xf numFmtId="0" fontId="4" fillId="9" borderId="25" xfId="7" applyFont="1" applyFill="1" applyBorder="1" applyAlignment="1">
      <alignment wrapText="1"/>
    </xf>
    <xf numFmtId="0" fontId="6" fillId="0" borderId="25" xfId="7" applyBorder="1" applyAlignment="1">
      <alignment wrapText="1"/>
    </xf>
    <xf numFmtId="0" fontId="6" fillId="0" borderId="27" xfId="7" applyBorder="1" applyAlignment="1">
      <alignment wrapText="1"/>
    </xf>
    <xf numFmtId="4" fontId="4" fillId="6" borderId="10" xfId="7" applyNumberFormat="1" applyFont="1" applyFill="1" applyBorder="1" applyAlignment="1">
      <alignment vertical="center" wrapText="1"/>
    </xf>
    <xf numFmtId="0" fontId="4" fillId="0" borderId="7" xfId="7" applyFont="1" applyBorder="1" applyAlignment="1">
      <alignment vertical="center" wrapText="1"/>
    </xf>
    <xf numFmtId="0" fontId="4" fillId="6" borderId="9" xfId="7" applyFont="1" applyFill="1" applyBorder="1" applyAlignment="1">
      <alignment vertical="center" wrapText="1"/>
    </xf>
    <xf numFmtId="0" fontId="4" fillId="0" borderId="9" xfId="7" applyFont="1" applyBorder="1" applyAlignment="1">
      <alignment vertical="center" wrapText="1"/>
    </xf>
    <xf numFmtId="0" fontId="4" fillId="0" borderId="17" xfId="7" applyFont="1" applyBorder="1" applyAlignment="1">
      <alignment vertical="center" wrapText="1"/>
    </xf>
    <xf numFmtId="0" fontId="3" fillId="6" borderId="91" xfId="9" applyFont="1" applyFill="1" applyBorder="1" applyAlignment="1">
      <alignment horizontal="left" vertical="center"/>
    </xf>
    <xf numFmtId="0" fontId="4" fillId="6" borderId="92" xfId="9" applyFont="1" applyFill="1" applyBorder="1" applyAlignment="1">
      <alignment horizontal="center" vertical="center"/>
    </xf>
    <xf numFmtId="0" fontId="3" fillId="6" borderId="103" xfId="9" applyFont="1" applyFill="1" applyBorder="1" applyAlignment="1">
      <alignment vertical="center"/>
    </xf>
    <xf numFmtId="0" fontId="3" fillId="6" borderId="48" xfId="9" applyFont="1" applyFill="1" applyBorder="1" applyAlignment="1">
      <alignment vertical="center"/>
    </xf>
    <xf numFmtId="0" fontId="3" fillId="6" borderId="0" xfId="0" applyFont="1" applyFill="1" applyAlignment="1">
      <alignment vertical="center"/>
    </xf>
    <xf numFmtId="166" fontId="3" fillId="6" borderId="0" xfId="2" applyNumberFormat="1" applyFont="1" applyFill="1" applyAlignment="1" applyProtection="1">
      <alignment vertical="center"/>
    </xf>
    <xf numFmtId="0" fontId="3" fillId="6" borderId="52" xfId="0" applyFont="1" applyFill="1" applyBorder="1" applyAlignment="1">
      <alignment horizontal="center" vertical="center" wrapText="1"/>
    </xf>
    <xf numFmtId="2" fontId="3" fillId="6" borderId="89" xfId="0" applyNumberFormat="1" applyFont="1" applyFill="1" applyBorder="1" applyAlignment="1">
      <alignment vertical="center"/>
    </xf>
    <xf numFmtId="166" fontId="3" fillId="6" borderId="52" xfId="2" applyNumberFormat="1" applyFont="1" applyFill="1" applyBorder="1" applyAlignment="1" applyProtection="1">
      <alignment horizontal="center" vertical="center"/>
    </xf>
    <xf numFmtId="166" fontId="3" fillId="6" borderId="36" xfId="2" applyNumberFormat="1" applyFont="1" applyFill="1" applyBorder="1" applyAlignment="1" applyProtection="1">
      <alignment horizontal="center" vertical="center"/>
    </xf>
    <xf numFmtId="0" fontId="0" fillId="6" borderId="27" xfId="0" applyFill="1" applyBorder="1" applyAlignment="1">
      <alignment horizontal="center" vertical="center"/>
    </xf>
    <xf numFmtId="0" fontId="0" fillId="6" borderId="71" xfId="0" applyFill="1" applyBorder="1" applyAlignment="1">
      <alignment horizontal="center" vertical="center"/>
    </xf>
    <xf numFmtId="0" fontId="6" fillId="6" borderId="80" xfId="0" applyFont="1" applyFill="1" applyBorder="1" applyAlignment="1">
      <alignment horizontal="center" vertical="center"/>
    </xf>
    <xf numFmtId="4" fontId="3" fillId="6" borderId="76" xfId="7" applyNumberFormat="1" applyFont="1" applyFill="1" applyBorder="1" applyAlignment="1">
      <alignment vertical="center" wrapText="1"/>
    </xf>
    <xf numFmtId="4" fontId="3" fillId="6" borderId="63" xfId="7" applyNumberFormat="1" applyFont="1" applyFill="1" applyBorder="1" applyAlignment="1">
      <alignment vertical="center" wrapText="1"/>
    </xf>
    <xf numFmtId="4" fontId="3" fillId="6" borderId="10" xfId="7" applyNumberFormat="1" applyFont="1" applyFill="1" applyBorder="1" applyAlignment="1">
      <alignment vertical="center" wrapText="1"/>
    </xf>
    <xf numFmtId="4" fontId="3" fillId="6" borderId="13" xfId="7" applyNumberFormat="1" applyFont="1" applyFill="1" applyBorder="1" applyAlignment="1">
      <alignment vertical="center" wrapText="1"/>
    </xf>
    <xf numFmtId="4" fontId="3" fillId="6" borderId="36" xfId="7" applyNumberFormat="1" applyFont="1" applyFill="1" applyBorder="1" applyAlignment="1">
      <alignment vertical="center" wrapText="1"/>
    </xf>
    <xf numFmtId="0" fontId="32" fillId="6" borderId="22" xfId="7" applyFont="1" applyFill="1" applyBorder="1"/>
    <xf numFmtId="0" fontId="6" fillId="6" borderId="0" xfId="7" applyFill="1" applyAlignment="1">
      <alignment horizontal="center" vertical="center"/>
    </xf>
    <xf numFmtId="4" fontId="3" fillId="6" borderId="51" xfId="7" applyNumberFormat="1" applyFont="1" applyFill="1" applyBorder="1" applyAlignment="1">
      <alignment vertical="center" wrapText="1"/>
    </xf>
    <xf numFmtId="4" fontId="3" fillId="3" borderId="62" xfId="7" applyNumberFormat="1" applyFont="1" applyFill="1" applyBorder="1" applyAlignment="1">
      <alignment vertical="center" wrapText="1"/>
    </xf>
    <xf numFmtId="4" fontId="3" fillId="3" borderId="76" xfId="7" applyNumberFormat="1" applyFont="1" applyFill="1" applyBorder="1" applyAlignment="1">
      <alignment vertical="center" wrapText="1"/>
    </xf>
    <xf numFmtId="0" fontId="32" fillId="3" borderId="51" xfId="7" applyFont="1" applyFill="1" applyBorder="1"/>
    <xf numFmtId="0" fontId="32" fillId="0" borderId="0" xfId="7" applyFont="1"/>
    <xf numFmtId="0" fontId="0" fillId="0" borderId="67" xfId="0" applyBorder="1" applyAlignment="1">
      <alignment horizontal="center"/>
    </xf>
    <xf numFmtId="0" fontId="0" fillId="0" borderId="28" xfId="0" applyBorder="1" applyAlignment="1">
      <alignment horizontal="center"/>
    </xf>
    <xf numFmtId="0" fontId="1" fillId="0" borderId="3" xfId="0" applyFont="1" applyBorder="1" applyAlignment="1">
      <alignment wrapText="1"/>
    </xf>
    <xf numFmtId="0" fontId="6" fillId="6" borderId="52" xfId="0" applyFont="1" applyFill="1" applyBorder="1" applyAlignment="1">
      <alignment horizontal="center" vertical="center" wrapText="1"/>
    </xf>
    <xf numFmtId="0" fontId="0" fillId="0" borderId="54" xfId="0" applyBorder="1" applyAlignment="1">
      <alignment vertical="center" wrapText="1"/>
    </xf>
    <xf numFmtId="14" fontId="0" fillId="0" borderId="105" xfId="0" applyNumberFormat="1" applyBorder="1" applyAlignment="1">
      <alignment vertical="center" wrapText="1"/>
    </xf>
    <xf numFmtId="14" fontId="0" fillId="0" borderId="106" xfId="0" applyNumberFormat="1" applyBorder="1" applyAlignment="1">
      <alignment vertical="center" wrapText="1"/>
    </xf>
    <xf numFmtId="0" fontId="1" fillId="6" borderId="79" xfId="0" applyFont="1" applyFill="1" applyBorder="1" applyAlignment="1">
      <alignment horizontal="center" vertical="center" wrapText="1"/>
    </xf>
    <xf numFmtId="0" fontId="1" fillId="0" borderId="23" xfId="0" applyFont="1" applyBorder="1" applyAlignment="1">
      <alignment horizontal="left"/>
    </xf>
    <xf numFmtId="14" fontId="1" fillId="0" borderId="65" xfId="0" applyNumberFormat="1" applyFont="1" applyBorder="1" applyAlignment="1">
      <alignment horizontal="left"/>
    </xf>
    <xf numFmtId="0" fontId="1" fillId="0" borderId="65" xfId="0" applyFont="1" applyBorder="1" applyAlignment="1">
      <alignment horizontal="left"/>
    </xf>
    <xf numFmtId="0" fontId="1" fillId="0" borderId="70" xfId="0" applyFont="1" applyBorder="1" applyAlignment="1">
      <alignment horizontal="left"/>
    </xf>
    <xf numFmtId="0" fontId="1" fillId="6" borderId="0" xfId="0" applyFont="1" applyFill="1" applyAlignment="1">
      <alignment horizontal="center" vertical="center"/>
    </xf>
    <xf numFmtId="0" fontId="1" fillId="0" borderId="2" xfId="7" applyFont="1" applyBorder="1" applyAlignment="1">
      <alignment horizontal="center" vertical="center" wrapText="1"/>
    </xf>
    <xf numFmtId="0" fontId="1" fillId="0" borderId="26" xfId="7" applyFont="1" applyBorder="1" applyAlignment="1">
      <alignment horizontal="center" vertical="center" wrapText="1"/>
    </xf>
    <xf numFmtId="43" fontId="4" fillId="6" borderId="94" xfId="2" applyFont="1" applyFill="1" applyBorder="1" applyAlignment="1" applyProtection="1"/>
    <xf numFmtId="0" fontId="4" fillId="6" borderId="41" xfId="9" applyFont="1" applyFill="1" applyBorder="1" applyAlignment="1">
      <alignment horizontal="center" vertical="center"/>
    </xf>
    <xf numFmtId="0" fontId="4" fillId="6" borderId="22" xfId="9" applyFont="1" applyFill="1" applyBorder="1" applyAlignment="1">
      <alignment horizontal="center" vertical="center"/>
    </xf>
    <xf numFmtId="3" fontId="6" fillId="6" borderId="60" xfId="7" applyNumberFormat="1" applyFill="1" applyBorder="1" applyAlignment="1">
      <alignment vertical="center" wrapText="1"/>
    </xf>
    <xf numFmtId="0" fontId="1" fillId="0" borderId="3" xfId="0" applyFont="1" applyBorder="1" applyAlignment="1">
      <alignment horizontal="center" vertical="center"/>
    </xf>
    <xf numFmtId="0" fontId="1" fillId="0" borderId="3" xfId="0" applyFont="1" applyBorder="1"/>
    <xf numFmtId="0" fontId="1" fillId="0" borderId="3" xfId="0" applyFont="1" applyBorder="1" applyAlignment="1">
      <alignment horizontal="left" vertical="center"/>
    </xf>
    <xf numFmtId="0" fontId="10" fillId="0" borderId="32" xfId="0" applyFont="1" applyBorder="1" applyAlignment="1">
      <alignment horizontal="center"/>
    </xf>
    <xf numFmtId="0" fontId="10" fillId="0" borderId="2" xfId="0" applyFont="1" applyBorder="1" applyAlignment="1">
      <alignment horizontal="center"/>
    </xf>
    <xf numFmtId="0" fontId="10" fillId="0" borderId="4" xfId="0" applyFont="1" applyBorder="1" applyAlignment="1">
      <alignment horizontal="center"/>
    </xf>
    <xf numFmtId="0" fontId="35" fillId="7" borderId="0" xfId="0" applyFont="1" applyFill="1" applyAlignment="1">
      <alignment horizontal="center"/>
    </xf>
    <xf numFmtId="0" fontId="6" fillId="0" borderId="0" xfId="6" applyFont="1" applyAlignment="1">
      <alignment vertical="center" wrapText="1"/>
    </xf>
    <xf numFmtId="9" fontId="0" fillId="0" borderId="3" xfId="10" applyFont="1" applyBorder="1" applyAlignment="1">
      <alignment horizontal="center" vertical="center"/>
    </xf>
    <xf numFmtId="9" fontId="0" fillId="0" borderId="2" xfId="10" applyFont="1" applyBorder="1" applyAlignment="1">
      <alignment horizontal="center" vertical="center"/>
    </xf>
    <xf numFmtId="9" fontId="0" fillId="0" borderId="37" xfId="10" applyFont="1" applyBorder="1" applyAlignment="1">
      <alignment horizontal="center" vertical="center"/>
    </xf>
    <xf numFmtId="0" fontId="36" fillId="0" borderId="0" xfId="0" applyFont="1"/>
    <xf numFmtId="0" fontId="10" fillId="0" borderId="0" xfId="0" applyFont="1" applyAlignment="1">
      <alignment vertical="center" wrapText="1"/>
    </xf>
    <xf numFmtId="0" fontId="4" fillId="0" borderId="10" xfId="9" applyFont="1" applyBorder="1" applyAlignment="1">
      <alignment horizontal="right"/>
    </xf>
    <xf numFmtId="0" fontId="4" fillId="8" borderId="91" xfId="0" applyFont="1" applyFill="1" applyBorder="1" applyAlignment="1">
      <alignment horizontal="center" vertical="center" wrapText="1"/>
    </xf>
    <xf numFmtId="0" fontId="4" fillId="8" borderId="38" xfId="0" applyFont="1" applyFill="1" applyBorder="1" applyAlignment="1">
      <alignment horizontal="center" vertical="center" wrapText="1"/>
    </xf>
    <xf numFmtId="0" fontId="4" fillId="8" borderId="27" xfId="0" applyFont="1" applyFill="1" applyBorder="1" applyAlignment="1">
      <alignment horizontal="center" vertical="center" wrapText="1"/>
    </xf>
    <xf numFmtId="0" fontId="4" fillId="8" borderId="4" xfId="0" applyFont="1" applyFill="1" applyBorder="1" applyAlignment="1">
      <alignment horizontal="center" vertical="center" wrapText="1"/>
    </xf>
    <xf numFmtId="166" fontId="3" fillId="6" borderId="15" xfId="2" applyNumberFormat="1" applyFont="1" applyFill="1" applyBorder="1" applyAlignment="1" applyProtection="1">
      <alignment vertical="center"/>
    </xf>
    <xf numFmtId="43" fontId="1" fillId="0" borderId="66" xfId="2" applyFont="1" applyFill="1" applyBorder="1" applyAlignment="1" applyProtection="1">
      <alignment horizontal="center"/>
    </xf>
    <xf numFmtId="43" fontId="1" fillId="0" borderId="69" xfId="2" applyFont="1" applyFill="1" applyBorder="1" applyAlignment="1" applyProtection="1">
      <alignment horizontal="center"/>
    </xf>
    <xf numFmtId="2" fontId="6" fillId="0" borderId="11" xfId="2" applyNumberFormat="1" applyFont="1" applyBorder="1" applyAlignment="1">
      <alignment vertical="center" wrapText="1"/>
    </xf>
    <xf numFmtId="2" fontId="6" fillId="6" borderId="8" xfId="2" applyNumberFormat="1" applyFont="1" applyFill="1" applyBorder="1" applyAlignment="1">
      <alignment vertical="center" wrapText="1"/>
    </xf>
    <xf numFmtId="2" fontId="6" fillId="6" borderId="12" xfId="2" applyNumberFormat="1" applyFont="1" applyFill="1" applyBorder="1" applyAlignment="1">
      <alignment vertical="center" wrapText="1"/>
    </xf>
    <xf numFmtId="2" fontId="6" fillId="6" borderId="16" xfId="2" applyNumberFormat="1" applyFont="1" applyFill="1" applyBorder="1" applyAlignment="1">
      <alignment vertical="center" wrapText="1"/>
    </xf>
    <xf numFmtId="2" fontId="6" fillId="0" borderId="12" xfId="2" applyNumberFormat="1" applyFont="1" applyBorder="1" applyAlignment="1">
      <alignment vertical="center" wrapText="1"/>
    </xf>
    <xf numFmtId="2" fontId="6" fillId="0" borderId="14" xfId="2" applyNumberFormat="1" applyFont="1" applyBorder="1" applyAlignment="1">
      <alignment vertical="center" wrapText="1"/>
    </xf>
    <xf numFmtId="2" fontId="6" fillId="6" borderId="18" xfId="2" applyNumberFormat="1" applyFont="1" applyFill="1" applyBorder="1" applyAlignment="1">
      <alignment vertical="center" wrapText="1"/>
    </xf>
    <xf numFmtId="2" fontId="4" fillId="6" borderId="36" xfId="2" applyNumberFormat="1" applyFont="1" applyFill="1" applyBorder="1" applyAlignment="1">
      <alignment vertical="center" wrapText="1"/>
    </xf>
    <xf numFmtId="2" fontId="4" fillId="6" borderId="15" xfId="2" applyNumberFormat="1" applyFont="1" applyFill="1" applyBorder="1" applyAlignment="1">
      <alignment vertical="center" wrapText="1"/>
    </xf>
    <xf numFmtId="2" fontId="6" fillId="0" borderId="11" xfId="7" applyNumberFormat="1" applyBorder="1" applyAlignment="1">
      <alignment vertical="center" wrapText="1"/>
    </xf>
    <xf numFmtId="2" fontId="6" fillId="6" borderId="11" xfId="7" applyNumberFormat="1" applyFill="1" applyBorder="1" applyAlignment="1">
      <alignment vertical="center" wrapText="1"/>
    </xf>
    <xf numFmtId="2" fontId="6" fillId="6" borderId="60" xfId="7" applyNumberFormat="1" applyFill="1" applyBorder="1" applyAlignment="1">
      <alignment vertical="center" wrapText="1"/>
    </xf>
    <xf numFmtId="2" fontId="6" fillId="6" borderId="20" xfId="7" applyNumberFormat="1" applyFill="1" applyBorder="1" applyAlignment="1">
      <alignment vertical="center" wrapText="1"/>
    </xf>
    <xf numFmtId="2" fontId="6" fillId="3" borderId="7" xfId="7" applyNumberFormat="1" applyFill="1" applyBorder="1" applyAlignment="1">
      <alignment vertical="center" wrapText="1"/>
    </xf>
    <xf numFmtId="2" fontId="6" fillId="3" borderId="11" xfId="7" applyNumberFormat="1" applyFill="1" applyBorder="1" applyAlignment="1">
      <alignment vertical="center" wrapText="1"/>
    </xf>
    <xf numFmtId="2" fontId="1" fillId="6" borderId="67" xfId="2" applyNumberFormat="1" applyFont="1" applyFill="1" applyBorder="1" applyAlignment="1" applyProtection="1">
      <alignment horizontal="right"/>
    </xf>
    <xf numFmtId="2" fontId="27" fillId="8" borderId="68" xfId="2" applyNumberFormat="1" applyFont="1" applyFill="1" applyBorder="1" applyAlignment="1" applyProtection="1">
      <alignment horizontal="right"/>
    </xf>
    <xf numFmtId="2" fontId="1" fillId="6" borderId="24" xfId="2" applyNumberFormat="1" applyFont="1" applyFill="1" applyBorder="1" applyAlignment="1" applyProtection="1">
      <alignment horizontal="right"/>
    </xf>
    <xf numFmtId="2" fontId="6" fillId="6" borderId="7" xfId="7" applyNumberFormat="1" applyFill="1" applyBorder="1" applyAlignment="1">
      <alignment vertical="center" wrapText="1"/>
    </xf>
    <xf numFmtId="2" fontId="6" fillId="6" borderId="19" xfId="7" applyNumberFormat="1" applyFill="1" applyBorder="1" applyAlignment="1">
      <alignment vertical="center" wrapText="1"/>
    </xf>
    <xf numFmtId="2" fontId="4" fillId="6" borderId="1" xfId="7" applyNumberFormat="1" applyFont="1" applyFill="1" applyBorder="1" applyAlignment="1">
      <alignment vertical="center" wrapText="1"/>
    </xf>
    <xf numFmtId="2" fontId="0" fillId="3" borderId="7" xfId="5" applyNumberFormat="1" applyFont="1" applyFill="1" applyBorder="1" applyAlignment="1">
      <alignment horizontal="right" vertical="center" wrapText="1"/>
    </xf>
    <xf numFmtId="2" fontId="0" fillId="3" borderId="8" xfId="5" applyNumberFormat="1" applyFont="1" applyFill="1" applyBorder="1" applyAlignment="1">
      <alignment horizontal="right" vertical="center" wrapText="1"/>
    </xf>
    <xf numFmtId="2" fontId="4" fillId="6" borderId="1" xfId="5" applyNumberFormat="1" applyFont="1" applyFill="1" applyBorder="1" applyAlignment="1">
      <alignment horizontal="right" vertical="center" wrapText="1"/>
    </xf>
    <xf numFmtId="2" fontId="4" fillId="6" borderId="15" xfId="5" applyNumberFormat="1" applyFont="1" applyFill="1" applyBorder="1" applyAlignment="1">
      <alignment horizontal="right" vertical="center" wrapText="1"/>
    </xf>
    <xf numFmtId="2" fontId="0" fillId="3" borderId="16" xfId="5" applyNumberFormat="1" applyFont="1" applyFill="1" applyBorder="1" applyAlignment="1">
      <alignment horizontal="right" vertical="center" wrapText="1"/>
    </xf>
    <xf numFmtId="2" fontId="0" fillId="3" borderId="6" xfId="5" applyNumberFormat="1" applyFont="1" applyFill="1" applyBorder="1" applyAlignment="1">
      <alignment horizontal="right" vertical="center" wrapText="1"/>
    </xf>
    <xf numFmtId="9" fontId="27" fillId="6" borderId="16" xfId="5" applyFont="1" applyFill="1" applyBorder="1" applyAlignment="1">
      <alignment horizontal="center" vertical="center" wrapText="1"/>
    </xf>
    <xf numFmtId="9" fontId="27" fillId="6" borderId="6" xfId="5" applyFont="1" applyFill="1" applyBorder="1" applyAlignment="1">
      <alignment horizontal="center" vertical="center" wrapText="1"/>
    </xf>
    <xf numFmtId="2" fontId="0" fillId="0" borderId="3" xfId="0" applyNumberFormat="1" applyBorder="1"/>
    <xf numFmtId="2" fontId="10" fillId="0" borderId="2" xfId="0" applyNumberFormat="1" applyFont="1" applyBorder="1"/>
    <xf numFmtId="2" fontId="0" fillId="0" borderId="2" xfId="0" applyNumberFormat="1" applyBorder="1"/>
    <xf numFmtId="2" fontId="0" fillId="0" borderId="4" xfId="0" applyNumberFormat="1" applyBorder="1"/>
    <xf numFmtId="2" fontId="0" fillId="6" borderId="3" xfId="0" applyNumberFormat="1" applyFill="1" applyBorder="1"/>
    <xf numFmtId="2" fontId="0" fillId="6" borderId="2" xfId="0" applyNumberFormat="1" applyFill="1" applyBorder="1"/>
    <xf numFmtId="2" fontId="0" fillId="6" borderId="4" xfId="0" applyNumberFormat="1" applyFill="1" applyBorder="1"/>
    <xf numFmtId="2" fontId="4" fillId="9" borderId="15" xfId="0" applyNumberFormat="1" applyFont="1" applyFill="1" applyBorder="1" applyAlignment="1">
      <alignment vertical="center"/>
    </xf>
    <xf numFmtId="2" fontId="4" fillId="9" borderId="36" xfId="0" applyNumberFormat="1" applyFont="1" applyFill="1" applyBorder="1" applyAlignment="1">
      <alignment vertical="center"/>
    </xf>
    <xf numFmtId="2" fontId="0" fillId="8" borderId="32" xfId="0" applyNumberFormat="1" applyFill="1" applyBorder="1" applyAlignment="1">
      <alignment horizontal="right"/>
    </xf>
    <xf numFmtId="2" fontId="27" fillId="6" borderId="32" xfId="2" applyNumberFormat="1" applyFont="1" applyFill="1" applyBorder="1" applyAlignment="1" applyProtection="1">
      <alignment horizontal="right"/>
    </xf>
    <xf numFmtId="2" fontId="0" fillId="8" borderId="2" xfId="0" applyNumberFormat="1" applyFill="1" applyBorder="1" applyAlignment="1">
      <alignment horizontal="right"/>
    </xf>
    <xf numFmtId="2" fontId="27" fillId="6" borderId="2" xfId="2" applyNumberFormat="1" applyFont="1" applyFill="1" applyBorder="1" applyAlignment="1" applyProtection="1">
      <alignment horizontal="right"/>
    </xf>
    <xf numFmtId="2" fontId="0" fillId="8" borderId="4" xfId="0" applyNumberFormat="1" applyFill="1" applyBorder="1" applyAlignment="1">
      <alignment horizontal="right"/>
    </xf>
    <xf numFmtId="2" fontId="27" fillId="6" borderId="4" xfId="2" applyNumberFormat="1" applyFont="1" applyFill="1" applyBorder="1" applyAlignment="1" applyProtection="1">
      <alignment horizontal="right"/>
    </xf>
    <xf numFmtId="2" fontId="4" fillId="9" borderId="15" xfId="0" applyNumberFormat="1" applyFont="1" applyFill="1" applyBorder="1" applyAlignment="1">
      <alignment horizontal="right" vertical="center"/>
    </xf>
    <xf numFmtId="2" fontId="0" fillId="0" borderId="38" xfId="2" applyNumberFormat="1" applyFont="1" applyFill="1" applyBorder="1" applyAlignment="1" applyProtection="1">
      <alignment horizontal="right" vertical="center"/>
    </xf>
    <xf numFmtId="2" fontId="0" fillId="0" borderId="2" xfId="2" applyNumberFormat="1" applyFont="1" applyFill="1" applyBorder="1" applyAlignment="1" applyProtection="1">
      <alignment horizontal="right" vertical="center"/>
    </xf>
    <xf numFmtId="2" fontId="27" fillId="6" borderId="32" xfId="2" applyNumberFormat="1" applyFont="1" applyFill="1" applyBorder="1" applyAlignment="1" applyProtection="1">
      <alignment horizontal="right" vertical="center"/>
    </xf>
    <xf numFmtId="2" fontId="27" fillId="6" borderId="3" xfId="2" applyNumberFormat="1" applyFont="1" applyFill="1" applyBorder="1" applyAlignment="1" applyProtection="1">
      <alignment horizontal="right" vertical="center"/>
    </xf>
    <xf numFmtId="2" fontId="4" fillId="9" borderId="15" xfId="2" applyNumberFormat="1" applyFont="1" applyFill="1" applyBorder="1" applyAlignment="1" applyProtection="1">
      <alignment horizontal="right" vertical="center"/>
    </xf>
    <xf numFmtId="0" fontId="10" fillId="0" borderId="37" xfId="0" applyFont="1" applyBorder="1" applyAlignment="1">
      <alignment wrapText="1"/>
    </xf>
    <xf numFmtId="4" fontId="0" fillId="0" borderId="37" xfId="0" applyNumberFormat="1" applyBorder="1"/>
    <xf numFmtId="0" fontId="0" fillId="0" borderId="2" xfId="0" applyBorder="1" applyAlignment="1">
      <alignment wrapText="1"/>
    </xf>
    <xf numFmtId="0" fontId="0" fillId="0" borderId="37" xfId="0" applyBorder="1" applyAlignment="1">
      <alignment wrapText="1"/>
    </xf>
    <xf numFmtId="0" fontId="0" fillId="0" borderId="4" xfId="0" applyBorder="1" applyAlignment="1">
      <alignment wrapText="1"/>
    </xf>
    <xf numFmtId="0" fontId="2" fillId="3" borderId="75" xfId="7" applyFont="1" applyFill="1" applyBorder="1" applyAlignment="1">
      <alignment horizontal="center" vertical="center" wrapText="1"/>
    </xf>
    <xf numFmtId="0" fontId="1" fillId="0" borderId="8" xfId="0" applyFont="1" applyBorder="1" applyAlignment="1">
      <alignment vertical="center" wrapText="1"/>
    </xf>
    <xf numFmtId="0" fontId="1" fillId="0" borderId="16" xfId="0" applyFont="1" applyBorder="1" applyAlignment="1">
      <alignment vertical="center" wrapText="1"/>
    </xf>
    <xf numFmtId="0" fontId="1" fillId="0" borderId="39" xfId="0" applyFont="1" applyBorder="1" applyAlignment="1">
      <alignment horizontal="left"/>
    </xf>
    <xf numFmtId="0" fontId="10" fillId="0" borderId="0" xfId="6" applyAlignment="1">
      <alignment horizontal="center" wrapText="1"/>
    </xf>
    <xf numFmtId="0" fontId="36" fillId="0" borderId="0" xfId="0" applyFont="1" applyAlignment="1">
      <alignment horizontal="left" vertical="center"/>
    </xf>
    <xf numFmtId="0" fontId="12" fillId="4" borderId="0" xfId="0" applyFont="1" applyFill="1" applyAlignment="1">
      <alignment horizontal="center" vertical="center"/>
    </xf>
    <xf numFmtId="0" fontId="21" fillId="6" borderId="0" xfId="0" applyFont="1" applyFill="1" applyAlignment="1">
      <alignment horizontal="left" vertical="center"/>
    </xf>
    <xf numFmtId="0" fontId="21" fillId="6" borderId="107" xfId="0" applyFont="1" applyFill="1" applyBorder="1" applyAlignment="1">
      <alignment horizontal="center" wrapText="1"/>
    </xf>
    <xf numFmtId="0" fontId="21" fillId="6" borderId="65" xfId="0" applyFont="1" applyFill="1" applyBorder="1" applyAlignment="1">
      <alignment horizontal="center" wrapText="1"/>
    </xf>
    <xf numFmtId="0" fontId="3" fillId="9" borderId="52" xfId="0" applyFont="1" applyFill="1" applyBorder="1" applyAlignment="1">
      <alignment horizontal="left" vertical="center"/>
    </xf>
    <xf numFmtId="0" fontId="3" fillId="9" borderId="13" xfId="0" applyFont="1" applyFill="1" applyBorder="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wrapText="1"/>
    </xf>
    <xf numFmtId="0" fontId="12" fillId="4" borderId="42" xfId="0" applyFont="1" applyFill="1" applyBorder="1" applyAlignment="1">
      <alignment horizontal="center" vertical="center"/>
    </xf>
    <xf numFmtId="0" fontId="4" fillId="0" borderId="69" xfId="0" applyFont="1" applyBorder="1" applyAlignment="1">
      <alignment horizontal="center" vertical="center"/>
    </xf>
    <xf numFmtId="0" fontId="4" fillId="0" borderId="85"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4" fillId="0" borderId="86" xfId="0" applyFont="1" applyBorder="1" applyAlignment="1">
      <alignment horizontal="center" vertical="center"/>
    </xf>
    <xf numFmtId="0" fontId="4" fillId="0" borderId="79" xfId="0" applyFont="1" applyBorder="1" applyAlignment="1">
      <alignment horizontal="center" vertical="center"/>
    </xf>
    <xf numFmtId="0" fontId="6" fillId="0" borderId="69" xfId="0" applyFont="1" applyBorder="1" applyAlignment="1">
      <alignment horizontal="left"/>
    </xf>
    <xf numFmtId="0" fontId="0" fillId="0" borderId="70" xfId="0" applyBorder="1" applyAlignment="1">
      <alignment horizontal="left"/>
    </xf>
    <xf numFmtId="0" fontId="4" fillId="2" borderId="53" xfId="0" applyFont="1" applyFill="1" applyBorder="1" applyAlignment="1">
      <alignment horizontal="center" vertical="center"/>
    </xf>
    <xf numFmtId="0" fontId="4" fillId="2" borderId="87" xfId="0" applyFont="1" applyFill="1" applyBorder="1" applyAlignment="1">
      <alignment horizontal="center" vertical="center"/>
    </xf>
    <xf numFmtId="0" fontId="4" fillId="2" borderId="78" xfId="0" applyFont="1" applyFill="1" applyBorder="1" applyAlignment="1">
      <alignment horizontal="center" vertical="center"/>
    </xf>
    <xf numFmtId="0" fontId="21" fillId="2" borderId="64" xfId="0" applyFont="1" applyFill="1" applyBorder="1" applyAlignment="1">
      <alignment horizontal="center" wrapText="1"/>
    </xf>
    <xf numFmtId="0" fontId="21" fillId="2" borderId="78" xfId="0" applyFont="1" applyFill="1" applyBorder="1" applyAlignment="1">
      <alignment horizontal="center" wrapText="1"/>
    </xf>
    <xf numFmtId="0" fontId="35" fillId="7" borderId="0" xfId="0" applyFont="1" applyFill="1" applyAlignment="1">
      <alignment horizontal="right" vertical="center"/>
    </xf>
    <xf numFmtId="0" fontId="4" fillId="2" borderId="52"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22" xfId="0" applyFont="1" applyFill="1" applyBorder="1" applyAlignment="1">
      <alignment horizontal="center" vertical="center"/>
    </xf>
    <xf numFmtId="0" fontId="11" fillId="2" borderId="88" xfId="0" applyFont="1" applyFill="1" applyBorder="1" applyAlignment="1">
      <alignment horizontal="center" wrapText="1"/>
    </xf>
    <xf numFmtId="0" fontId="11" fillId="2" borderId="79" xfId="0" applyFont="1" applyFill="1" applyBorder="1" applyAlignment="1">
      <alignment horizontal="center" wrapText="1"/>
    </xf>
    <xf numFmtId="0" fontId="6" fillId="0" borderId="109" xfId="0" applyFont="1" applyBorder="1" applyAlignment="1">
      <alignment horizontal="left"/>
    </xf>
    <xf numFmtId="0" fontId="0" fillId="0" borderId="110" xfId="0" applyBorder="1" applyAlignment="1">
      <alignment horizontal="left"/>
    </xf>
    <xf numFmtId="0" fontId="21" fillId="6" borderId="108" xfId="0" applyFont="1" applyFill="1" applyBorder="1" applyAlignment="1">
      <alignment horizontal="center" wrapText="1"/>
    </xf>
    <xf numFmtId="0" fontId="21" fillId="6" borderId="70" xfId="0" applyFont="1" applyFill="1" applyBorder="1" applyAlignment="1">
      <alignment horizontal="center" wrapText="1"/>
    </xf>
    <xf numFmtId="0" fontId="6" fillId="0" borderId="66" xfId="0" applyFont="1" applyBorder="1" applyAlignment="1">
      <alignment horizontal="left"/>
    </xf>
    <xf numFmtId="0" fontId="0" fillId="0" borderId="65" xfId="0" applyBorder="1" applyAlignment="1">
      <alignment horizontal="left"/>
    </xf>
    <xf numFmtId="0" fontId="6" fillId="0" borderId="111" xfId="0" applyFont="1" applyBorder="1" applyAlignment="1">
      <alignment horizontal="left"/>
    </xf>
    <xf numFmtId="0" fontId="0" fillId="0" borderId="102" xfId="0" applyBorder="1" applyAlignment="1">
      <alignment horizontal="left"/>
    </xf>
    <xf numFmtId="0" fontId="21" fillId="6" borderId="64" xfId="0" applyFont="1" applyFill="1" applyBorder="1" applyAlignment="1">
      <alignment horizontal="center" wrapText="1"/>
    </xf>
    <xf numFmtId="0" fontId="21" fillId="6" borderId="78" xfId="0" applyFont="1" applyFill="1" applyBorder="1" applyAlignment="1">
      <alignment horizontal="center" wrapText="1"/>
    </xf>
    <xf numFmtId="0" fontId="11" fillId="0" borderId="0" xfId="0" applyFont="1" applyAlignment="1">
      <alignment horizontal="justify" vertical="justify" wrapText="1"/>
    </xf>
    <xf numFmtId="0" fontId="4" fillId="0" borderId="0" xfId="6" applyFont="1" applyAlignment="1">
      <alignment horizontal="left" vertical="center" wrapText="1"/>
    </xf>
    <xf numFmtId="0" fontId="1" fillId="0" borderId="0" xfId="6" applyFont="1" applyAlignment="1">
      <alignment horizontal="left" vertical="center" wrapText="1"/>
    </xf>
    <xf numFmtId="0" fontId="0" fillId="0" borderId="32" xfId="0" applyBorder="1" applyAlignment="1">
      <alignment horizontal="center"/>
    </xf>
    <xf numFmtId="0" fontId="0" fillId="0" borderId="67" xfId="0" applyBorder="1" applyAlignment="1">
      <alignment horizontal="center"/>
    </xf>
    <xf numFmtId="0" fontId="0" fillId="0" borderId="4" xfId="0" applyBorder="1" applyAlignment="1">
      <alignment horizontal="center"/>
    </xf>
    <xf numFmtId="0" fontId="0" fillId="0" borderId="28" xfId="0" applyBorder="1" applyAlignment="1">
      <alignment horizontal="center"/>
    </xf>
    <xf numFmtId="0" fontId="0" fillId="0" borderId="41" xfId="0" applyBorder="1" applyAlignment="1">
      <alignment horizontal="center" vertical="center"/>
    </xf>
    <xf numFmtId="0" fontId="0" fillId="0" borderId="22" xfId="0" applyBorder="1" applyAlignment="1">
      <alignment horizontal="center" vertical="center"/>
    </xf>
    <xf numFmtId="0" fontId="0" fillId="0" borderId="89" xfId="0" applyBorder="1" applyAlignment="1">
      <alignment horizontal="center"/>
    </xf>
    <xf numFmtId="0" fontId="0" fillId="0" borderId="41" xfId="0" applyBorder="1" applyAlignment="1">
      <alignment horizontal="center"/>
    </xf>
    <xf numFmtId="0" fontId="0" fillId="0" borderId="22" xfId="0" applyBorder="1" applyAlignment="1">
      <alignment horizontal="center"/>
    </xf>
    <xf numFmtId="0" fontId="11" fillId="0" borderId="0" xfId="0" applyFont="1" applyAlignment="1">
      <alignment horizontal="left" vertical="center" wrapText="1"/>
    </xf>
    <xf numFmtId="0" fontId="6" fillId="0" borderId="89" xfId="0" applyFont="1" applyBorder="1" applyAlignment="1">
      <alignment horizontal="center"/>
    </xf>
    <xf numFmtId="0" fontId="4" fillId="2" borderId="90" xfId="0" applyFont="1" applyFill="1" applyBorder="1" applyAlignment="1">
      <alignment horizontal="center" vertical="center"/>
    </xf>
    <xf numFmtId="0" fontId="0" fillId="0" borderId="2" xfId="0" applyBorder="1" applyAlignment="1">
      <alignment horizontal="center"/>
    </xf>
    <xf numFmtId="0" fontId="0" fillId="0" borderId="26" xfId="0" applyBorder="1" applyAlignment="1">
      <alignment horizontal="center"/>
    </xf>
    <xf numFmtId="0" fontId="0" fillId="2" borderId="71" xfId="0" applyFill="1" applyBorder="1" applyAlignment="1">
      <alignment horizontal="center"/>
    </xf>
    <xf numFmtId="0" fontId="0" fillId="2" borderId="86" xfId="0" applyFill="1" applyBorder="1" applyAlignment="1">
      <alignment horizontal="center"/>
    </xf>
    <xf numFmtId="0" fontId="0" fillId="2" borderId="80" xfId="0" applyFill="1" applyBorder="1" applyAlignment="1">
      <alignment horizontal="center"/>
    </xf>
    <xf numFmtId="0" fontId="6" fillId="8" borderId="91" xfId="0" applyFont="1" applyFill="1" applyBorder="1" applyAlignment="1">
      <alignment horizontal="left" vertical="center" wrapText="1"/>
    </xf>
    <xf numFmtId="0" fontId="0" fillId="8" borderId="92" xfId="0" applyFill="1" applyBorder="1" applyAlignment="1">
      <alignment horizontal="left" vertical="center" wrapText="1"/>
    </xf>
    <xf numFmtId="0" fontId="0" fillId="8" borderId="48" xfId="0" applyFill="1" applyBorder="1" applyAlignment="1">
      <alignment horizontal="left" vertical="center" wrapText="1"/>
    </xf>
    <xf numFmtId="0" fontId="0" fillId="8" borderId="42" xfId="0" applyFill="1" applyBorder="1" applyAlignment="1">
      <alignment horizontal="left" vertical="center" wrapText="1"/>
    </xf>
    <xf numFmtId="0" fontId="12" fillId="4" borderId="0" xfId="0" applyFont="1" applyFill="1" applyAlignment="1">
      <alignment horizontal="center"/>
    </xf>
    <xf numFmtId="0" fontId="6" fillId="0" borderId="0" xfId="0" applyFont="1" applyAlignment="1">
      <alignment horizontal="justify" vertical="justify" wrapText="1"/>
    </xf>
    <xf numFmtId="0" fontId="1" fillId="0" borderId="0" xfId="0" applyFont="1" applyAlignment="1">
      <alignment horizontal="justify" vertical="justify" wrapText="1"/>
    </xf>
    <xf numFmtId="0" fontId="10" fillId="0" borderId="0" xfId="0" applyFont="1" applyAlignment="1">
      <alignment horizontal="justify" vertical="justify" wrapText="1"/>
    </xf>
    <xf numFmtId="0" fontId="0" fillId="0" borderId="93" xfId="0" applyBorder="1" applyAlignment="1">
      <alignment horizontal="center" vertical="center" wrapText="1"/>
    </xf>
    <xf numFmtId="0" fontId="0" fillId="0" borderId="94" xfId="0" applyBorder="1" applyAlignment="1">
      <alignment horizontal="center" vertical="center" wrapText="1"/>
    </xf>
    <xf numFmtId="0" fontId="10" fillId="0" borderId="0" xfId="0" applyFont="1" applyAlignment="1">
      <alignment horizontal="left" vertical="center" wrapText="1"/>
    </xf>
    <xf numFmtId="0" fontId="4" fillId="0" borderId="0" xfId="0" applyFont="1" applyAlignment="1">
      <alignment horizontal="center" vertical="center"/>
    </xf>
    <xf numFmtId="0" fontId="18" fillId="4" borderId="0" xfId="0" applyFont="1" applyFill="1" applyAlignment="1">
      <alignment horizontal="center" vertical="top" wrapText="1"/>
    </xf>
    <xf numFmtId="0" fontId="4" fillId="9" borderId="25" xfId="7" applyFont="1" applyFill="1" applyBorder="1" applyAlignment="1">
      <alignment horizontal="left" wrapText="1"/>
    </xf>
    <xf numFmtId="0" fontId="4" fillId="9" borderId="2" xfId="7" applyFont="1" applyFill="1" applyBorder="1" applyAlignment="1">
      <alignment horizontal="left" wrapText="1"/>
    </xf>
    <xf numFmtId="0" fontId="6" fillId="0" borderId="25" xfId="7" applyBorder="1" applyAlignment="1">
      <alignment horizontal="left" wrapText="1"/>
    </xf>
    <xf numFmtId="0" fontId="6" fillId="0" borderId="2" xfId="7" applyBorder="1" applyAlignment="1">
      <alignment horizontal="left" wrapText="1"/>
    </xf>
    <xf numFmtId="0" fontId="6" fillId="0" borderId="4" xfId="7" applyBorder="1" applyAlignment="1">
      <alignment horizontal="center" wrapText="1"/>
    </xf>
    <xf numFmtId="0" fontId="6" fillId="0" borderId="28" xfId="7" applyBorder="1" applyAlignment="1">
      <alignment horizontal="center" wrapText="1"/>
    </xf>
    <xf numFmtId="0" fontId="4" fillId="0" borderId="103" xfId="7" applyFont="1" applyBorder="1" applyAlignment="1">
      <alignment horizontal="left" vertical="center" wrapText="1"/>
    </xf>
    <xf numFmtId="0" fontId="4" fillId="0" borderId="0" xfId="7" applyFont="1" applyAlignment="1">
      <alignment horizontal="left" vertical="center" wrapText="1"/>
    </xf>
    <xf numFmtId="0" fontId="4" fillId="0" borderId="31" xfId="7" applyFont="1" applyBorder="1" applyAlignment="1">
      <alignment horizontal="left" vertical="center" wrapText="1"/>
    </xf>
    <xf numFmtId="0" fontId="6" fillId="0" borderId="103" xfId="7" applyBorder="1" applyAlignment="1">
      <alignment horizontal="left" vertical="center" wrapText="1"/>
    </xf>
    <xf numFmtId="0" fontId="6" fillId="0" borderId="0" xfId="7" applyAlignment="1">
      <alignment horizontal="left" vertical="center" wrapText="1"/>
    </xf>
    <xf numFmtId="0" fontId="6" fillId="0" borderId="31" xfId="7" applyBorder="1" applyAlignment="1">
      <alignment horizontal="left" vertical="center" wrapText="1"/>
    </xf>
    <xf numFmtId="0" fontId="6" fillId="0" borderId="25" xfId="7" applyBorder="1" applyAlignment="1">
      <alignment horizontal="center" wrapText="1"/>
    </xf>
    <xf numFmtId="0" fontId="6" fillId="0" borderId="2" xfId="7" applyBorder="1" applyAlignment="1">
      <alignment horizontal="center" wrapText="1"/>
    </xf>
    <xf numFmtId="0" fontId="6" fillId="0" borderId="26" xfId="7" applyBorder="1" applyAlignment="1">
      <alignment horizontal="center" wrapText="1"/>
    </xf>
    <xf numFmtId="0" fontId="6" fillId="0" borderId="103" xfId="7" applyBorder="1" applyAlignment="1">
      <alignment horizontal="left" wrapText="1"/>
    </xf>
    <xf numFmtId="0" fontId="6" fillId="0" borderId="0" xfId="7" applyAlignment="1">
      <alignment horizontal="left" wrapText="1"/>
    </xf>
    <xf numFmtId="0" fontId="6" fillId="0" borderId="31" xfId="7" applyBorder="1" applyAlignment="1">
      <alignment horizontal="left" wrapText="1"/>
    </xf>
    <xf numFmtId="0" fontId="6" fillId="0" borderId="103" xfId="7" applyBorder="1" applyAlignment="1">
      <alignment horizontal="left" vertical="top" wrapText="1"/>
    </xf>
    <xf numFmtId="0" fontId="6" fillId="0" borderId="0" xfId="7" applyAlignment="1">
      <alignment horizontal="left" vertical="top" wrapText="1"/>
    </xf>
    <xf numFmtId="0" fontId="6" fillId="0" borderId="31" xfId="7" applyBorder="1" applyAlignment="1">
      <alignment horizontal="left" vertical="top" wrapText="1"/>
    </xf>
    <xf numFmtId="0" fontId="6" fillId="0" borderId="69" xfId="7" applyBorder="1" applyAlignment="1">
      <alignment horizontal="center" vertical="center" wrapText="1"/>
    </xf>
    <xf numFmtId="0" fontId="6" fillId="0" borderId="85" xfId="7" applyBorder="1" applyAlignment="1">
      <alignment horizontal="center" vertical="center" wrapText="1"/>
    </xf>
    <xf numFmtId="0" fontId="6" fillId="0" borderId="104" xfId="7" applyBorder="1" applyAlignment="1">
      <alignment horizontal="center" vertical="center" wrapText="1"/>
    </xf>
    <xf numFmtId="0" fontId="6" fillId="0" borderId="91" xfId="7" applyBorder="1" applyAlignment="1">
      <alignment horizontal="center" wrapText="1"/>
    </xf>
    <xf numFmtId="0" fontId="6" fillId="0" borderId="92" xfId="7" applyBorder="1" applyAlignment="1">
      <alignment horizontal="center" wrapText="1"/>
    </xf>
    <xf numFmtId="0" fontId="6" fillId="0" borderId="93" xfId="7" applyBorder="1" applyAlignment="1">
      <alignment horizontal="center" wrapText="1"/>
    </xf>
    <xf numFmtId="0" fontId="18" fillId="4" borderId="103" xfId="0" applyFont="1" applyFill="1" applyBorder="1" applyAlignment="1">
      <alignment horizontal="center" vertical="center" wrapText="1"/>
    </xf>
    <xf numFmtId="0" fontId="18" fillId="4" borderId="0" xfId="0" applyFont="1" applyFill="1" applyAlignment="1">
      <alignment horizontal="center" vertical="center" wrapText="1"/>
    </xf>
    <xf numFmtId="0" fontId="18" fillId="4" borderId="31" xfId="0" applyFont="1" applyFill="1" applyBorder="1" applyAlignment="1">
      <alignment horizontal="center" vertical="center" wrapText="1"/>
    </xf>
    <xf numFmtId="0" fontId="6" fillId="0" borderId="2" xfId="7" applyBorder="1" applyAlignment="1">
      <alignment wrapText="1"/>
    </xf>
    <xf numFmtId="0" fontId="6" fillId="0" borderId="26" xfId="7" applyBorder="1" applyAlignment="1">
      <alignment wrapText="1"/>
    </xf>
    <xf numFmtId="0" fontId="1" fillId="6" borderId="2" xfId="7" applyFont="1" applyFill="1" applyBorder="1" applyAlignment="1">
      <alignment vertical="center" wrapText="1"/>
    </xf>
    <xf numFmtId="0" fontId="6" fillId="6" borderId="2" xfId="7" applyFill="1" applyBorder="1" applyAlignment="1">
      <alignment vertical="center" wrapText="1"/>
    </xf>
    <xf numFmtId="0" fontId="6" fillId="6" borderId="26" xfId="7" applyFill="1" applyBorder="1" applyAlignment="1">
      <alignment vertical="center" wrapText="1"/>
    </xf>
    <xf numFmtId="0" fontId="6" fillId="0" borderId="26" xfId="7" applyBorder="1" applyAlignment="1">
      <alignment horizontal="left" wrapText="1"/>
    </xf>
    <xf numFmtId="0" fontId="6" fillId="0" borderId="0" xfId="7" applyAlignment="1">
      <alignment horizontal="center" wrapText="1"/>
    </xf>
    <xf numFmtId="0" fontId="6" fillId="0" borderId="31" xfId="7" applyBorder="1" applyAlignment="1">
      <alignment horizontal="center" wrapText="1"/>
    </xf>
    <xf numFmtId="0" fontId="28" fillId="0" borderId="0" xfId="7" applyFont="1" applyAlignment="1">
      <alignment horizontal="left" vertical="center" wrapText="1"/>
    </xf>
    <xf numFmtId="0" fontId="4" fillId="3" borderId="54" xfId="7" applyFont="1" applyFill="1" applyBorder="1" applyAlignment="1">
      <alignment horizontal="center" vertical="center" wrapText="1"/>
    </xf>
    <xf numFmtId="0" fontId="4" fillId="3" borderId="95" xfId="7" applyFont="1" applyFill="1" applyBorder="1" applyAlignment="1">
      <alignment horizontal="center" vertical="center" wrapText="1"/>
    </xf>
    <xf numFmtId="0" fontId="37" fillId="3" borderId="71" xfId="9" applyFont="1" applyFill="1" applyBorder="1" applyAlignment="1">
      <alignment horizontal="center" vertical="center"/>
    </xf>
    <xf numFmtId="0" fontId="37" fillId="3" borderId="86" xfId="9" applyFont="1" applyFill="1" applyBorder="1" applyAlignment="1">
      <alignment horizontal="center" vertical="center"/>
    </xf>
    <xf numFmtId="0" fontId="25" fillId="0" borderId="0" xfId="9" applyFont="1" applyAlignment="1">
      <alignment horizontal="center" vertical="center" wrapText="1"/>
    </xf>
    <xf numFmtId="0" fontId="4" fillId="8" borderId="100" xfId="9" applyFont="1" applyFill="1" applyBorder="1" applyAlignment="1">
      <alignment horizontal="center" vertical="center" wrapText="1"/>
    </xf>
    <xf numFmtId="0" fontId="4" fillId="8" borderId="93" xfId="9" applyFont="1" applyFill="1" applyBorder="1" applyAlignment="1">
      <alignment horizontal="center" vertical="center" wrapText="1"/>
    </xf>
    <xf numFmtId="0" fontId="2" fillId="8" borderId="59" xfId="9" quotePrefix="1" applyFont="1" applyFill="1" applyBorder="1" applyAlignment="1">
      <alignment horizontal="center" vertical="center" wrapText="1"/>
    </xf>
    <xf numFmtId="0" fontId="2" fillId="8" borderId="101" xfId="9" quotePrefix="1" applyFont="1" applyFill="1" applyBorder="1" applyAlignment="1">
      <alignment horizontal="center" vertical="center" wrapText="1"/>
    </xf>
    <xf numFmtId="0" fontId="6" fillId="8" borderId="52" xfId="9" applyFill="1" applyBorder="1" applyAlignment="1">
      <alignment horizontal="center" vertical="center" wrapText="1"/>
    </xf>
    <xf numFmtId="0" fontId="6" fillId="8" borderId="22" xfId="9" applyFill="1" applyBorder="1" applyAlignment="1">
      <alignment horizontal="center" vertical="center" wrapText="1"/>
    </xf>
    <xf numFmtId="0" fontId="6" fillId="8" borderId="96" xfId="9" applyFill="1" applyBorder="1" applyAlignment="1">
      <alignment horizontal="center" vertical="center" wrapText="1"/>
    </xf>
    <xf numFmtId="0" fontId="6" fillId="8" borderId="97" xfId="9" applyFill="1" applyBorder="1" applyAlignment="1">
      <alignment horizontal="center" vertical="center" wrapText="1"/>
    </xf>
    <xf numFmtId="0" fontId="18" fillId="4" borderId="52" xfId="0" applyFont="1" applyFill="1" applyBorder="1" applyAlignment="1">
      <alignment horizontal="center" vertical="center" wrapText="1"/>
    </xf>
    <xf numFmtId="0" fontId="18" fillId="4" borderId="41" xfId="0" applyFont="1" applyFill="1" applyBorder="1" applyAlignment="1">
      <alignment horizontal="center" vertical="center" wrapText="1"/>
    </xf>
    <xf numFmtId="0" fontId="18" fillId="4" borderId="22" xfId="0" applyFont="1" applyFill="1" applyBorder="1" applyAlignment="1">
      <alignment horizontal="center" vertical="center" wrapText="1"/>
    </xf>
    <xf numFmtId="0" fontId="6" fillId="8" borderId="98" xfId="9" applyFill="1" applyBorder="1" applyAlignment="1">
      <alignment horizontal="center" vertical="center" wrapText="1"/>
    </xf>
    <xf numFmtId="0" fontId="6" fillId="8" borderId="99" xfId="9" applyFill="1" applyBorder="1" applyAlignment="1">
      <alignment horizontal="center" vertical="center" wrapText="1"/>
    </xf>
    <xf numFmtId="0" fontId="37" fillId="3" borderId="52" xfId="9" applyFont="1" applyFill="1" applyBorder="1" applyAlignment="1">
      <alignment horizontal="center" vertical="center"/>
    </xf>
    <xf numFmtId="0" fontId="37" fillId="3" borderId="41" xfId="9" applyFont="1" applyFill="1" applyBorder="1" applyAlignment="1">
      <alignment horizontal="center" vertical="center"/>
    </xf>
    <xf numFmtId="0" fontId="37" fillId="3" borderId="22" xfId="9" applyFont="1" applyFill="1" applyBorder="1" applyAlignment="1">
      <alignment horizontal="center" vertical="center"/>
    </xf>
    <xf numFmtId="49" fontId="6" fillId="0" borderId="52" xfId="0" applyNumberFormat="1" applyFont="1" applyBorder="1" applyAlignment="1">
      <alignment horizontal="center" vertical="center"/>
    </xf>
    <xf numFmtId="0" fontId="6" fillId="0" borderId="41" xfId="0" applyFont="1" applyBorder="1" applyAlignment="1">
      <alignment horizontal="center" vertical="center"/>
    </xf>
    <xf numFmtId="0" fontId="4" fillId="0" borderId="0" xfId="0" applyFont="1" applyAlignment="1">
      <alignment horizontal="left"/>
    </xf>
    <xf numFmtId="0" fontId="4" fillId="6" borderId="52" xfId="0" applyFont="1" applyFill="1" applyBorder="1" applyAlignment="1">
      <alignment horizontal="center" vertical="center" wrapText="1"/>
    </xf>
    <xf numFmtId="0" fontId="4" fillId="6" borderId="50" xfId="0" applyFont="1" applyFill="1" applyBorder="1" applyAlignment="1">
      <alignment horizontal="center" vertical="center" wrapText="1"/>
    </xf>
    <xf numFmtId="0" fontId="3" fillId="0" borderId="42" xfId="0" applyFont="1" applyBorder="1" applyAlignment="1">
      <alignment horizontal="left" vertical="center"/>
    </xf>
    <xf numFmtId="0" fontId="4" fillId="6" borderId="63" xfId="0" applyFont="1" applyFill="1" applyBorder="1" applyAlignment="1">
      <alignment horizontal="center" vertical="center" wrapText="1"/>
    </xf>
    <xf numFmtId="0" fontId="3" fillId="6" borderId="52" xfId="0" applyFont="1" applyFill="1" applyBorder="1" applyAlignment="1">
      <alignment horizontal="center" vertical="center"/>
    </xf>
    <xf numFmtId="0" fontId="3" fillId="6" borderId="41" xfId="0" applyFont="1" applyFill="1" applyBorder="1" applyAlignment="1">
      <alignment horizontal="center" vertical="center"/>
    </xf>
    <xf numFmtId="0" fontId="3" fillId="6" borderId="22" xfId="0" applyFont="1" applyFill="1" applyBorder="1" applyAlignment="1">
      <alignment horizontal="center" vertical="center"/>
    </xf>
    <xf numFmtId="0" fontId="29" fillId="8" borderId="52" xfId="0" applyFont="1" applyFill="1" applyBorder="1" applyAlignment="1">
      <alignment horizontal="center" vertical="center"/>
    </xf>
    <xf numFmtId="0" fontId="29" fillId="8" borderId="22" xfId="0" applyFont="1" applyFill="1" applyBorder="1" applyAlignment="1">
      <alignment horizontal="center" vertical="center"/>
    </xf>
    <xf numFmtId="0" fontId="3" fillId="6" borderId="41" xfId="0" applyFont="1" applyFill="1" applyBorder="1" applyAlignment="1">
      <alignment horizontal="center" vertical="center" wrapText="1"/>
    </xf>
    <xf numFmtId="0" fontId="11" fillId="0" borderId="0" xfId="0" applyFont="1" applyAlignment="1">
      <alignment horizontal="left" vertical="justify" wrapText="1"/>
    </xf>
    <xf numFmtId="0" fontId="4" fillId="8" borderId="71" xfId="0" applyFont="1" applyFill="1" applyBorder="1" applyAlignment="1">
      <alignment horizontal="center" vertical="center" wrapText="1"/>
    </xf>
    <xf numFmtId="0" fontId="4" fillId="8" borderId="80" xfId="0" applyFont="1" applyFill="1" applyBorder="1" applyAlignment="1">
      <alignment horizontal="center" vertical="center" wrapText="1"/>
    </xf>
    <xf numFmtId="0" fontId="6" fillId="8" borderId="11" xfId="9" applyFill="1" applyBorder="1" applyAlignment="1">
      <alignment horizontal="center" vertical="center" wrapText="1"/>
    </xf>
    <xf numFmtId="0" fontId="6" fillId="8" borderId="8" xfId="9" applyFill="1" applyBorder="1" applyAlignment="1">
      <alignment horizontal="center" vertical="center" wrapText="1"/>
    </xf>
    <xf numFmtId="0" fontId="32" fillId="6" borderId="76" xfId="9" applyFont="1" applyFill="1" applyBorder="1" applyAlignment="1">
      <alignment horizontal="center" vertical="center" wrapText="1"/>
    </xf>
    <xf numFmtId="0" fontId="32" fillId="6" borderId="51" xfId="9" applyFont="1" applyFill="1" applyBorder="1" applyAlignment="1">
      <alignment horizontal="center" vertical="center" wrapText="1"/>
    </xf>
    <xf numFmtId="0" fontId="29" fillId="8" borderId="41" xfId="0" applyFont="1" applyFill="1" applyBorder="1" applyAlignment="1">
      <alignment horizontal="center" vertical="center"/>
    </xf>
    <xf numFmtId="1" fontId="3" fillId="6" borderId="52" xfId="7" applyNumberFormat="1" applyFont="1" applyFill="1" applyBorder="1" applyAlignment="1">
      <alignment horizontal="right" vertical="center" wrapText="1"/>
    </xf>
    <xf numFmtId="1" fontId="3" fillId="6" borderId="41" xfId="7" applyNumberFormat="1" applyFont="1" applyFill="1" applyBorder="1" applyAlignment="1">
      <alignment horizontal="right" vertical="center" wrapText="1"/>
    </xf>
    <xf numFmtId="1" fontId="3" fillId="6" borderId="50" xfId="7" applyNumberFormat="1" applyFont="1" applyFill="1" applyBorder="1" applyAlignment="1">
      <alignment horizontal="right" vertical="center" wrapText="1"/>
    </xf>
    <xf numFmtId="0" fontId="6" fillId="6" borderId="42" xfId="7" applyFill="1" applyBorder="1" applyAlignment="1">
      <alignment horizontal="right" vertical="center"/>
    </xf>
    <xf numFmtId="0" fontId="29" fillId="3" borderId="52" xfId="7" applyFont="1" applyFill="1" applyBorder="1" applyAlignment="1">
      <alignment horizontal="center" vertical="center"/>
    </xf>
    <xf numFmtId="0" fontId="29" fillId="3" borderId="41" xfId="7" applyFont="1" applyFill="1" applyBorder="1" applyAlignment="1">
      <alignment horizontal="center" vertical="center"/>
    </xf>
    <xf numFmtId="0" fontId="29" fillId="3" borderId="22" xfId="7" applyFont="1" applyFill="1" applyBorder="1" applyAlignment="1">
      <alignment horizontal="center" vertical="center"/>
    </xf>
    <xf numFmtId="0" fontId="12" fillId="4" borderId="0" xfId="0" applyFont="1" applyFill="1" applyAlignment="1">
      <alignment horizontal="center" vertical="top" wrapText="1"/>
    </xf>
  </cellXfs>
  <cellStyles count="11">
    <cellStyle name="Euro" xfId="1" xr:uid="{00000000-0005-0000-0000-000000000000}"/>
    <cellStyle name="Komma" xfId="2" builtinId="3"/>
    <cellStyle name="Link" xfId="3" builtinId="8"/>
    <cellStyle name="Prozent" xfId="10" builtinId="5"/>
    <cellStyle name="Prozent 2" xfId="4" xr:uid="{00000000-0005-0000-0000-000003000000}"/>
    <cellStyle name="Prozent 3" xfId="5" xr:uid="{00000000-0005-0000-0000-000004000000}"/>
    <cellStyle name="Standard" xfId="0" builtinId="0"/>
    <cellStyle name="Standard 2" xfId="6" xr:uid="{00000000-0005-0000-0000-000006000000}"/>
    <cellStyle name="Standard 2 2" xfId="7" xr:uid="{00000000-0005-0000-0000-000007000000}"/>
    <cellStyle name="Standard 2_Tabelle3" xfId="8" xr:uid="{00000000-0005-0000-0000-000008000000}"/>
    <cellStyle name="Standard_Tabelle3"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662354</xdr:colOff>
      <xdr:row>0</xdr:row>
      <xdr:rowOff>95250</xdr:rowOff>
    </xdr:from>
    <xdr:ext cx="1804621" cy="609600"/>
    <xdr:sp macro="" textlink="">
      <xdr:nvSpPr>
        <xdr:cNvPr id="5" name="Textfeld 4">
          <a:extLst>
            <a:ext uri="{FF2B5EF4-FFF2-40B4-BE49-F238E27FC236}">
              <a16:creationId xmlns:a16="http://schemas.microsoft.com/office/drawing/2014/main" id="{25811868-16A9-4998-9215-A6C0F1F62870}"/>
            </a:ext>
          </a:extLst>
        </xdr:cNvPr>
        <xdr:cNvSpPr txBox="1">
          <a:spLocks noChangeArrowheads="1"/>
        </xdr:cNvSpPr>
      </xdr:nvSpPr>
      <xdr:spPr bwMode="auto">
        <a:xfrm>
          <a:off x="662354" y="95250"/>
          <a:ext cx="1804621"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no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104775</xdr:colOff>
      <xdr:row>0</xdr:row>
      <xdr:rowOff>112981</xdr:rowOff>
    </xdr:from>
    <xdr:to>
      <xdr:col>0</xdr:col>
      <xdr:colOff>676275</xdr:colOff>
      <xdr:row>0</xdr:row>
      <xdr:rowOff>631141</xdr:rowOff>
    </xdr:to>
    <xdr:pic>
      <xdr:nvPicPr>
        <xdr:cNvPr id="6" name="Grafik 12">
          <a:extLst>
            <a:ext uri="{FF2B5EF4-FFF2-40B4-BE49-F238E27FC236}">
              <a16:creationId xmlns:a16="http://schemas.microsoft.com/office/drawing/2014/main" id="{6B500EDF-C60B-4D5D-A575-4C013D3470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12981"/>
          <a:ext cx="5715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633779</xdr:colOff>
      <xdr:row>0</xdr:row>
      <xdr:rowOff>95250</xdr:rowOff>
    </xdr:from>
    <xdr:ext cx="1804621" cy="609600"/>
    <xdr:sp macro="" textlink="">
      <xdr:nvSpPr>
        <xdr:cNvPr id="4" name="Textfeld 3">
          <a:extLst>
            <a:ext uri="{FF2B5EF4-FFF2-40B4-BE49-F238E27FC236}">
              <a16:creationId xmlns:a16="http://schemas.microsoft.com/office/drawing/2014/main" id="{E5D9B064-6B9A-47F3-A1FF-FEC32E61E56B}"/>
            </a:ext>
          </a:extLst>
        </xdr:cNvPr>
        <xdr:cNvSpPr txBox="1">
          <a:spLocks noChangeArrowheads="1"/>
        </xdr:cNvSpPr>
      </xdr:nvSpPr>
      <xdr:spPr bwMode="auto">
        <a:xfrm>
          <a:off x="633779" y="95250"/>
          <a:ext cx="1804621"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no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76200</xdr:colOff>
      <xdr:row>0</xdr:row>
      <xdr:rowOff>112981</xdr:rowOff>
    </xdr:from>
    <xdr:to>
      <xdr:col>0</xdr:col>
      <xdr:colOff>647700</xdr:colOff>
      <xdr:row>0</xdr:row>
      <xdr:rowOff>631141</xdr:rowOff>
    </xdr:to>
    <xdr:pic>
      <xdr:nvPicPr>
        <xdr:cNvPr id="5" name="Grafik 12">
          <a:extLst>
            <a:ext uri="{FF2B5EF4-FFF2-40B4-BE49-F238E27FC236}">
              <a16:creationId xmlns:a16="http://schemas.microsoft.com/office/drawing/2014/main" id="{74D51B80-BCE5-43DD-90E1-A12CFAC88D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12981"/>
          <a:ext cx="5715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633779</xdr:colOff>
      <xdr:row>0</xdr:row>
      <xdr:rowOff>85725</xdr:rowOff>
    </xdr:from>
    <xdr:ext cx="1804621" cy="609600"/>
    <xdr:sp macro="" textlink="">
      <xdr:nvSpPr>
        <xdr:cNvPr id="4" name="Textfeld 3">
          <a:extLst>
            <a:ext uri="{FF2B5EF4-FFF2-40B4-BE49-F238E27FC236}">
              <a16:creationId xmlns:a16="http://schemas.microsoft.com/office/drawing/2014/main" id="{54295F6C-7D6B-4B12-8A1C-D8F74D2E5013}"/>
            </a:ext>
          </a:extLst>
        </xdr:cNvPr>
        <xdr:cNvSpPr txBox="1">
          <a:spLocks noChangeArrowheads="1"/>
        </xdr:cNvSpPr>
      </xdr:nvSpPr>
      <xdr:spPr bwMode="auto">
        <a:xfrm>
          <a:off x="633779" y="85725"/>
          <a:ext cx="1804621"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no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76200</xdr:colOff>
      <xdr:row>0</xdr:row>
      <xdr:rowOff>103456</xdr:rowOff>
    </xdr:from>
    <xdr:to>
      <xdr:col>0</xdr:col>
      <xdr:colOff>647700</xdr:colOff>
      <xdr:row>0</xdr:row>
      <xdr:rowOff>621616</xdr:rowOff>
    </xdr:to>
    <xdr:pic>
      <xdr:nvPicPr>
        <xdr:cNvPr id="5" name="Grafik 12">
          <a:extLst>
            <a:ext uri="{FF2B5EF4-FFF2-40B4-BE49-F238E27FC236}">
              <a16:creationId xmlns:a16="http://schemas.microsoft.com/office/drawing/2014/main" id="{45B1CE0E-F929-4D1F-8319-382BF3070A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03456"/>
          <a:ext cx="5715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719504</xdr:colOff>
      <xdr:row>0</xdr:row>
      <xdr:rowOff>81328</xdr:rowOff>
    </xdr:from>
    <xdr:ext cx="2036172" cy="755400"/>
    <xdr:sp macro="" textlink="">
      <xdr:nvSpPr>
        <xdr:cNvPr id="2" name="Textfeld 1">
          <a:extLst>
            <a:ext uri="{FF2B5EF4-FFF2-40B4-BE49-F238E27FC236}">
              <a16:creationId xmlns:a16="http://schemas.microsoft.com/office/drawing/2014/main" id="{00000000-0008-0000-0700-000002000000}"/>
            </a:ext>
          </a:extLst>
        </xdr:cNvPr>
        <xdr:cNvSpPr txBox="1">
          <a:spLocks noChangeArrowheads="1"/>
        </xdr:cNvSpPr>
      </xdr:nvSpPr>
      <xdr:spPr bwMode="auto">
        <a:xfrm>
          <a:off x="700454" y="81328"/>
          <a:ext cx="2031176" cy="75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sp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oneCellAnchor>
    <xdr:from>
      <xdr:col>0</xdr:col>
      <xdr:colOff>719504</xdr:colOff>
      <xdr:row>0</xdr:row>
      <xdr:rowOff>81328</xdr:rowOff>
    </xdr:from>
    <xdr:ext cx="2036172" cy="755400"/>
    <xdr:sp macro="" textlink="">
      <xdr:nvSpPr>
        <xdr:cNvPr id="3" name="Textfeld 2">
          <a:extLst>
            <a:ext uri="{FF2B5EF4-FFF2-40B4-BE49-F238E27FC236}">
              <a16:creationId xmlns:a16="http://schemas.microsoft.com/office/drawing/2014/main" id="{00000000-0008-0000-0700-000003000000}"/>
            </a:ext>
          </a:extLst>
        </xdr:cNvPr>
        <xdr:cNvSpPr txBox="1">
          <a:spLocks noChangeArrowheads="1"/>
        </xdr:cNvSpPr>
      </xdr:nvSpPr>
      <xdr:spPr bwMode="auto">
        <a:xfrm>
          <a:off x="700454" y="81328"/>
          <a:ext cx="2031176" cy="75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sp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137160</xdr:colOff>
      <xdr:row>0</xdr:row>
      <xdr:rowOff>114300</xdr:rowOff>
    </xdr:from>
    <xdr:to>
      <xdr:col>0</xdr:col>
      <xdr:colOff>723900</xdr:colOff>
      <xdr:row>0</xdr:row>
      <xdr:rowOff>632460</xdr:rowOff>
    </xdr:to>
    <xdr:pic>
      <xdr:nvPicPr>
        <xdr:cNvPr id="10605" name="Grafik 12">
          <a:extLst>
            <a:ext uri="{FF2B5EF4-FFF2-40B4-BE49-F238E27FC236}">
              <a16:creationId xmlns:a16="http://schemas.microsoft.com/office/drawing/2014/main" id="{00000000-0008-0000-0700-00006D2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160" y="114300"/>
          <a:ext cx="58674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oneCellAnchor>
    <xdr:from>
      <xdr:col>0</xdr:col>
      <xdr:colOff>643304</xdr:colOff>
      <xdr:row>0</xdr:row>
      <xdr:rowOff>76200</xdr:rowOff>
    </xdr:from>
    <xdr:ext cx="1804621" cy="609600"/>
    <xdr:sp macro="" textlink="">
      <xdr:nvSpPr>
        <xdr:cNvPr id="4" name="Textfeld 3">
          <a:extLst>
            <a:ext uri="{FF2B5EF4-FFF2-40B4-BE49-F238E27FC236}">
              <a16:creationId xmlns:a16="http://schemas.microsoft.com/office/drawing/2014/main" id="{0F9CD9A5-77D7-471D-BBF2-63180F6DE373}"/>
            </a:ext>
          </a:extLst>
        </xdr:cNvPr>
        <xdr:cNvSpPr txBox="1">
          <a:spLocks noChangeArrowheads="1"/>
        </xdr:cNvSpPr>
      </xdr:nvSpPr>
      <xdr:spPr bwMode="auto">
        <a:xfrm>
          <a:off x="643304" y="76200"/>
          <a:ext cx="1804621"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no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85725</xdr:colOff>
      <xdr:row>0</xdr:row>
      <xdr:rowOff>93931</xdr:rowOff>
    </xdr:from>
    <xdr:to>
      <xdr:col>0</xdr:col>
      <xdr:colOff>657225</xdr:colOff>
      <xdr:row>0</xdr:row>
      <xdr:rowOff>612091</xdr:rowOff>
    </xdr:to>
    <xdr:pic>
      <xdr:nvPicPr>
        <xdr:cNvPr id="5" name="Grafik 12">
          <a:extLst>
            <a:ext uri="{FF2B5EF4-FFF2-40B4-BE49-F238E27FC236}">
              <a16:creationId xmlns:a16="http://schemas.microsoft.com/office/drawing/2014/main" id="{EEAA2203-C3BD-4ED2-AE4B-A482A40392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93931"/>
          <a:ext cx="5715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210869</xdr:colOff>
      <xdr:row>0</xdr:row>
      <xdr:rowOff>81328</xdr:rowOff>
    </xdr:from>
    <xdr:ext cx="2029784" cy="755400"/>
    <xdr:sp macro="" textlink="">
      <xdr:nvSpPr>
        <xdr:cNvPr id="2" name="Textfeld 1">
          <a:extLst>
            <a:ext uri="{FF2B5EF4-FFF2-40B4-BE49-F238E27FC236}">
              <a16:creationId xmlns:a16="http://schemas.microsoft.com/office/drawing/2014/main" id="{00000000-0008-0000-0E00-000002000000}"/>
            </a:ext>
          </a:extLst>
        </xdr:cNvPr>
        <xdr:cNvSpPr txBox="1">
          <a:spLocks noChangeArrowheads="1"/>
        </xdr:cNvSpPr>
      </xdr:nvSpPr>
      <xdr:spPr bwMode="auto">
        <a:xfrm>
          <a:off x="689024" y="81328"/>
          <a:ext cx="2019275" cy="75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sp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137160</xdr:colOff>
      <xdr:row>0</xdr:row>
      <xdr:rowOff>137160</xdr:rowOff>
    </xdr:from>
    <xdr:to>
      <xdr:col>1</xdr:col>
      <xdr:colOff>167640</xdr:colOff>
      <xdr:row>0</xdr:row>
      <xdr:rowOff>647700</xdr:rowOff>
    </xdr:to>
    <xdr:pic>
      <xdr:nvPicPr>
        <xdr:cNvPr id="21810" name="Grafik 12">
          <a:extLst>
            <a:ext uri="{FF2B5EF4-FFF2-40B4-BE49-F238E27FC236}">
              <a16:creationId xmlns:a16="http://schemas.microsoft.com/office/drawing/2014/main" id="{00000000-0008-0000-0E00-0000325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160" y="137160"/>
          <a:ext cx="53340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719504</xdr:colOff>
      <xdr:row>0</xdr:row>
      <xdr:rowOff>81328</xdr:rowOff>
    </xdr:from>
    <xdr:ext cx="2036172" cy="755400"/>
    <xdr:sp macro="" textlink="">
      <xdr:nvSpPr>
        <xdr:cNvPr id="3" name="Textfeld 2">
          <a:extLst>
            <a:ext uri="{FF2B5EF4-FFF2-40B4-BE49-F238E27FC236}">
              <a16:creationId xmlns:a16="http://schemas.microsoft.com/office/drawing/2014/main" id="{C49E7553-3DA4-4104-A1C3-F0C332516761}"/>
            </a:ext>
          </a:extLst>
        </xdr:cNvPr>
        <xdr:cNvSpPr txBox="1">
          <a:spLocks noChangeArrowheads="1"/>
        </xdr:cNvSpPr>
      </xdr:nvSpPr>
      <xdr:spPr bwMode="auto">
        <a:xfrm>
          <a:off x="719504" y="81328"/>
          <a:ext cx="2036172" cy="75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sp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oneCellAnchor>
    <xdr:from>
      <xdr:col>0</xdr:col>
      <xdr:colOff>719504</xdr:colOff>
      <xdr:row>0</xdr:row>
      <xdr:rowOff>81328</xdr:rowOff>
    </xdr:from>
    <xdr:ext cx="2036172" cy="755400"/>
    <xdr:sp macro="" textlink="">
      <xdr:nvSpPr>
        <xdr:cNvPr id="4" name="Textfeld 3">
          <a:extLst>
            <a:ext uri="{FF2B5EF4-FFF2-40B4-BE49-F238E27FC236}">
              <a16:creationId xmlns:a16="http://schemas.microsoft.com/office/drawing/2014/main" id="{CE37931E-A580-4DA9-8A0F-2169BD7DE7AB}"/>
            </a:ext>
          </a:extLst>
        </xdr:cNvPr>
        <xdr:cNvSpPr txBox="1">
          <a:spLocks noChangeArrowheads="1"/>
        </xdr:cNvSpPr>
      </xdr:nvSpPr>
      <xdr:spPr bwMode="auto">
        <a:xfrm>
          <a:off x="719504" y="81328"/>
          <a:ext cx="2036172" cy="75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sp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137160</xdr:colOff>
      <xdr:row>0</xdr:row>
      <xdr:rowOff>114300</xdr:rowOff>
    </xdr:from>
    <xdr:to>
      <xdr:col>0</xdr:col>
      <xdr:colOff>723900</xdr:colOff>
      <xdr:row>0</xdr:row>
      <xdr:rowOff>632460</xdr:rowOff>
    </xdr:to>
    <xdr:pic>
      <xdr:nvPicPr>
        <xdr:cNvPr id="5" name="Grafik 12">
          <a:extLst>
            <a:ext uri="{FF2B5EF4-FFF2-40B4-BE49-F238E27FC236}">
              <a16:creationId xmlns:a16="http://schemas.microsoft.com/office/drawing/2014/main" id="{07172C2C-C769-45C8-8C73-0F7AE42590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7160" y="114300"/>
          <a:ext cx="58674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580439</xdr:colOff>
      <xdr:row>0</xdr:row>
      <xdr:rowOff>100378</xdr:rowOff>
    </xdr:from>
    <xdr:ext cx="2002040" cy="755400"/>
    <xdr:sp macro="" textlink="">
      <xdr:nvSpPr>
        <xdr:cNvPr id="6" name="Textfeld 5">
          <a:extLst>
            <a:ext uri="{FF2B5EF4-FFF2-40B4-BE49-F238E27FC236}">
              <a16:creationId xmlns:a16="http://schemas.microsoft.com/office/drawing/2014/main" id="{17778462-6AB8-4236-B931-C0A63A29DA6E}"/>
            </a:ext>
          </a:extLst>
        </xdr:cNvPr>
        <xdr:cNvSpPr txBox="1">
          <a:spLocks noChangeArrowheads="1"/>
        </xdr:cNvSpPr>
      </xdr:nvSpPr>
      <xdr:spPr bwMode="auto">
        <a:xfrm>
          <a:off x="580439" y="100378"/>
          <a:ext cx="2002040" cy="75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sp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22860</xdr:colOff>
      <xdr:row>0</xdr:row>
      <xdr:rowOff>137160</xdr:rowOff>
    </xdr:from>
    <xdr:to>
      <xdr:col>0</xdr:col>
      <xdr:colOff>594360</xdr:colOff>
      <xdr:row>0</xdr:row>
      <xdr:rowOff>655320</xdr:rowOff>
    </xdr:to>
    <xdr:pic>
      <xdr:nvPicPr>
        <xdr:cNvPr id="7" name="Grafik 12">
          <a:extLst>
            <a:ext uri="{FF2B5EF4-FFF2-40B4-BE49-F238E27FC236}">
              <a16:creationId xmlns:a16="http://schemas.microsoft.com/office/drawing/2014/main" id="{0A705F43-0E1B-46BC-BE72-497D2D3512C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 y="137160"/>
          <a:ext cx="5715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5</xdr:col>
      <xdr:colOff>633779</xdr:colOff>
      <xdr:row>0</xdr:row>
      <xdr:rowOff>85726</xdr:rowOff>
    </xdr:from>
    <xdr:ext cx="1804621" cy="609600"/>
    <xdr:sp macro="" textlink="">
      <xdr:nvSpPr>
        <xdr:cNvPr id="8" name="Textfeld 7">
          <a:extLst>
            <a:ext uri="{FF2B5EF4-FFF2-40B4-BE49-F238E27FC236}">
              <a16:creationId xmlns:a16="http://schemas.microsoft.com/office/drawing/2014/main" id="{8F183FBD-83A6-4578-BAA6-5157A6784148}"/>
            </a:ext>
          </a:extLst>
        </xdr:cNvPr>
        <xdr:cNvSpPr txBox="1">
          <a:spLocks noChangeArrowheads="1"/>
        </xdr:cNvSpPr>
      </xdr:nvSpPr>
      <xdr:spPr bwMode="auto">
        <a:xfrm>
          <a:off x="4339004" y="85726"/>
          <a:ext cx="1804621"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no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5</xdr:col>
      <xdr:colOff>76200</xdr:colOff>
      <xdr:row>0</xdr:row>
      <xdr:rowOff>103457</xdr:rowOff>
    </xdr:from>
    <xdr:to>
      <xdr:col>5</xdr:col>
      <xdr:colOff>647700</xdr:colOff>
      <xdr:row>0</xdr:row>
      <xdr:rowOff>621617</xdr:rowOff>
    </xdr:to>
    <xdr:pic>
      <xdr:nvPicPr>
        <xdr:cNvPr id="9" name="Grafik 12">
          <a:extLst>
            <a:ext uri="{FF2B5EF4-FFF2-40B4-BE49-F238E27FC236}">
              <a16:creationId xmlns:a16="http://schemas.microsoft.com/office/drawing/2014/main" id="{B132E3B5-A310-4F51-B0F3-EBAFE86B89C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81425" y="103457"/>
          <a:ext cx="5715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oneCellAnchor>
    <xdr:from>
      <xdr:col>0</xdr:col>
      <xdr:colOff>605204</xdr:colOff>
      <xdr:row>0</xdr:row>
      <xdr:rowOff>95250</xdr:rowOff>
    </xdr:from>
    <xdr:ext cx="1804621" cy="609600"/>
    <xdr:sp macro="" textlink="">
      <xdr:nvSpPr>
        <xdr:cNvPr id="7" name="Textfeld 6">
          <a:extLst>
            <a:ext uri="{FF2B5EF4-FFF2-40B4-BE49-F238E27FC236}">
              <a16:creationId xmlns:a16="http://schemas.microsoft.com/office/drawing/2014/main" id="{374E6FC3-AEAD-46AB-8067-BE69DC8B31F4}"/>
            </a:ext>
          </a:extLst>
        </xdr:cNvPr>
        <xdr:cNvSpPr txBox="1">
          <a:spLocks noChangeArrowheads="1"/>
        </xdr:cNvSpPr>
      </xdr:nvSpPr>
      <xdr:spPr bwMode="auto">
        <a:xfrm>
          <a:off x="605204" y="95250"/>
          <a:ext cx="1804621"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no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47625</xdr:colOff>
      <xdr:row>0</xdr:row>
      <xdr:rowOff>112981</xdr:rowOff>
    </xdr:from>
    <xdr:to>
      <xdr:col>0</xdr:col>
      <xdr:colOff>619125</xdr:colOff>
      <xdr:row>0</xdr:row>
      <xdr:rowOff>631141</xdr:rowOff>
    </xdr:to>
    <xdr:pic>
      <xdr:nvPicPr>
        <xdr:cNvPr id="9" name="Grafik 12">
          <a:extLst>
            <a:ext uri="{FF2B5EF4-FFF2-40B4-BE49-F238E27FC236}">
              <a16:creationId xmlns:a16="http://schemas.microsoft.com/office/drawing/2014/main" id="{577C45D4-2EF4-43B9-9D15-1E4AA1E99C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12981"/>
          <a:ext cx="5715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605204</xdr:colOff>
      <xdr:row>0</xdr:row>
      <xdr:rowOff>95250</xdr:rowOff>
    </xdr:from>
    <xdr:ext cx="1804621" cy="609600"/>
    <xdr:sp macro="" textlink="">
      <xdr:nvSpPr>
        <xdr:cNvPr id="2" name="Textfeld 1">
          <a:extLst>
            <a:ext uri="{FF2B5EF4-FFF2-40B4-BE49-F238E27FC236}">
              <a16:creationId xmlns:a16="http://schemas.microsoft.com/office/drawing/2014/main" id="{25930335-B3D0-4EAD-A8AA-807F11F5B0B1}"/>
            </a:ext>
          </a:extLst>
        </xdr:cNvPr>
        <xdr:cNvSpPr txBox="1">
          <a:spLocks noChangeArrowheads="1"/>
        </xdr:cNvSpPr>
      </xdr:nvSpPr>
      <xdr:spPr bwMode="auto">
        <a:xfrm>
          <a:off x="605204" y="95250"/>
          <a:ext cx="1804621"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no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47625</xdr:colOff>
      <xdr:row>0</xdr:row>
      <xdr:rowOff>112981</xdr:rowOff>
    </xdr:from>
    <xdr:to>
      <xdr:col>0</xdr:col>
      <xdr:colOff>619125</xdr:colOff>
      <xdr:row>0</xdr:row>
      <xdr:rowOff>631141</xdr:rowOff>
    </xdr:to>
    <xdr:pic>
      <xdr:nvPicPr>
        <xdr:cNvPr id="3" name="Grafik 12">
          <a:extLst>
            <a:ext uri="{FF2B5EF4-FFF2-40B4-BE49-F238E27FC236}">
              <a16:creationId xmlns:a16="http://schemas.microsoft.com/office/drawing/2014/main" id="{8D2C7F37-8379-4554-B32E-ED76FD0721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12981"/>
          <a:ext cx="5715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614729</xdr:colOff>
      <xdr:row>0</xdr:row>
      <xdr:rowOff>95250</xdr:rowOff>
    </xdr:from>
    <xdr:ext cx="1804621" cy="609600"/>
    <xdr:sp macro="" textlink="">
      <xdr:nvSpPr>
        <xdr:cNvPr id="3" name="Textfeld 2">
          <a:extLst>
            <a:ext uri="{FF2B5EF4-FFF2-40B4-BE49-F238E27FC236}">
              <a16:creationId xmlns:a16="http://schemas.microsoft.com/office/drawing/2014/main" id="{4AFD6952-8B18-454A-A166-31336D1497B7}"/>
            </a:ext>
          </a:extLst>
        </xdr:cNvPr>
        <xdr:cNvSpPr txBox="1">
          <a:spLocks noChangeArrowheads="1"/>
        </xdr:cNvSpPr>
      </xdr:nvSpPr>
      <xdr:spPr bwMode="auto">
        <a:xfrm>
          <a:off x="614729" y="95250"/>
          <a:ext cx="1804621"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no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57150</xdr:colOff>
      <xdr:row>0</xdr:row>
      <xdr:rowOff>112981</xdr:rowOff>
    </xdr:from>
    <xdr:to>
      <xdr:col>0</xdr:col>
      <xdr:colOff>628650</xdr:colOff>
      <xdr:row>0</xdr:row>
      <xdr:rowOff>631141</xdr:rowOff>
    </xdr:to>
    <xdr:pic>
      <xdr:nvPicPr>
        <xdr:cNvPr id="4" name="Grafik 12">
          <a:extLst>
            <a:ext uri="{FF2B5EF4-FFF2-40B4-BE49-F238E27FC236}">
              <a16:creationId xmlns:a16="http://schemas.microsoft.com/office/drawing/2014/main" id="{70944876-686D-4F95-841A-6D2C4F6C8E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12981"/>
          <a:ext cx="5715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643304</xdr:colOff>
      <xdr:row>0</xdr:row>
      <xdr:rowOff>85725</xdr:rowOff>
    </xdr:from>
    <xdr:ext cx="1804621" cy="609600"/>
    <xdr:sp macro="" textlink="">
      <xdr:nvSpPr>
        <xdr:cNvPr id="3" name="Textfeld 2">
          <a:extLst>
            <a:ext uri="{FF2B5EF4-FFF2-40B4-BE49-F238E27FC236}">
              <a16:creationId xmlns:a16="http://schemas.microsoft.com/office/drawing/2014/main" id="{656A0A79-C8DF-4303-AB17-5A16E173855E}"/>
            </a:ext>
          </a:extLst>
        </xdr:cNvPr>
        <xdr:cNvSpPr txBox="1">
          <a:spLocks noChangeArrowheads="1"/>
        </xdr:cNvSpPr>
      </xdr:nvSpPr>
      <xdr:spPr bwMode="auto">
        <a:xfrm>
          <a:off x="643304" y="85725"/>
          <a:ext cx="1804621"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no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85725</xdr:colOff>
      <xdr:row>0</xdr:row>
      <xdr:rowOff>103456</xdr:rowOff>
    </xdr:from>
    <xdr:to>
      <xdr:col>0</xdr:col>
      <xdr:colOff>657225</xdr:colOff>
      <xdr:row>0</xdr:row>
      <xdr:rowOff>621616</xdr:rowOff>
    </xdr:to>
    <xdr:pic>
      <xdr:nvPicPr>
        <xdr:cNvPr id="4" name="Grafik 12">
          <a:extLst>
            <a:ext uri="{FF2B5EF4-FFF2-40B4-BE49-F238E27FC236}">
              <a16:creationId xmlns:a16="http://schemas.microsoft.com/office/drawing/2014/main" id="{7AE8544C-DDE9-486A-9639-13B2EA8264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03456"/>
          <a:ext cx="5715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624254</xdr:colOff>
      <xdr:row>0</xdr:row>
      <xdr:rowOff>95250</xdr:rowOff>
    </xdr:from>
    <xdr:ext cx="1804621" cy="609600"/>
    <xdr:sp macro="" textlink="">
      <xdr:nvSpPr>
        <xdr:cNvPr id="3" name="Textfeld 2">
          <a:extLst>
            <a:ext uri="{FF2B5EF4-FFF2-40B4-BE49-F238E27FC236}">
              <a16:creationId xmlns:a16="http://schemas.microsoft.com/office/drawing/2014/main" id="{ED4549B4-5D66-4CA1-AF71-D62BBF651C6F}"/>
            </a:ext>
          </a:extLst>
        </xdr:cNvPr>
        <xdr:cNvSpPr txBox="1">
          <a:spLocks noChangeArrowheads="1"/>
        </xdr:cNvSpPr>
      </xdr:nvSpPr>
      <xdr:spPr bwMode="auto">
        <a:xfrm>
          <a:off x="624254" y="95250"/>
          <a:ext cx="1804621"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no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66675</xdr:colOff>
      <xdr:row>0</xdr:row>
      <xdr:rowOff>112981</xdr:rowOff>
    </xdr:from>
    <xdr:to>
      <xdr:col>0</xdr:col>
      <xdr:colOff>638175</xdr:colOff>
      <xdr:row>0</xdr:row>
      <xdr:rowOff>631141</xdr:rowOff>
    </xdr:to>
    <xdr:pic>
      <xdr:nvPicPr>
        <xdr:cNvPr id="4" name="Grafik 12">
          <a:extLst>
            <a:ext uri="{FF2B5EF4-FFF2-40B4-BE49-F238E27FC236}">
              <a16:creationId xmlns:a16="http://schemas.microsoft.com/office/drawing/2014/main" id="{BC8C25E9-F3BB-492B-A7B3-F50447C40B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12981"/>
          <a:ext cx="5715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643304</xdr:colOff>
      <xdr:row>0</xdr:row>
      <xdr:rowOff>95250</xdr:rowOff>
    </xdr:from>
    <xdr:ext cx="1804621" cy="609600"/>
    <xdr:sp macro="" textlink="">
      <xdr:nvSpPr>
        <xdr:cNvPr id="3" name="Textfeld 2">
          <a:extLst>
            <a:ext uri="{FF2B5EF4-FFF2-40B4-BE49-F238E27FC236}">
              <a16:creationId xmlns:a16="http://schemas.microsoft.com/office/drawing/2014/main" id="{A4FC3B82-D698-4810-ABC4-3BEC8BD067D1}"/>
            </a:ext>
          </a:extLst>
        </xdr:cNvPr>
        <xdr:cNvSpPr txBox="1">
          <a:spLocks noChangeArrowheads="1"/>
        </xdr:cNvSpPr>
      </xdr:nvSpPr>
      <xdr:spPr bwMode="auto">
        <a:xfrm>
          <a:off x="643304" y="95250"/>
          <a:ext cx="1804621"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no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85725</xdr:colOff>
      <xdr:row>0</xdr:row>
      <xdr:rowOff>112981</xdr:rowOff>
    </xdr:from>
    <xdr:to>
      <xdr:col>0</xdr:col>
      <xdr:colOff>657225</xdr:colOff>
      <xdr:row>0</xdr:row>
      <xdr:rowOff>631141</xdr:rowOff>
    </xdr:to>
    <xdr:pic>
      <xdr:nvPicPr>
        <xdr:cNvPr id="4" name="Grafik 12">
          <a:extLst>
            <a:ext uri="{FF2B5EF4-FFF2-40B4-BE49-F238E27FC236}">
              <a16:creationId xmlns:a16="http://schemas.microsoft.com/office/drawing/2014/main" id="{3A24A21E-4841-45DA-A5FC-9F04F5951C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12981"/>
          <a:ext cx="5715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138479</xdr:colOff>
      <xdr:row>0</xdr:row>
      <xdr:rowOff>104775</xdr:rowOff>
    </xdr:from>
    <xdr:ext cx="1804621" cy="609600"/>
    <xdr:sp macro="" textlink="">
      <xdr:nvSpPr>
        <xdr:cNvPr id="2" name="Textfeld 1">
          <a:extLst>
            <a:ext uri="{FF2B5EF4-FFF2-40B4-BE49-F238E27FC236}">
              <a16:creationId xmlns:a16="http://schemas.microsoft.com/office/drawing/2014/main" id="{C7C73451-481A-4DF3-9E43-A52F5D8E253B}"/>
            </a:ext>
          </a:extLst>
        </xdr:cNvPr>
        <xdr:cNvSpPr txBox="1">
          <a:spLocks noChangeArrowheads="1"/>
        </xdr:cNvSpPr>
      </xdr:nvSpPr>
      <xdr:spPr bwMode="auto">
        <a:xfrm>
          <a:off x="614729" y="104775"/>
          <a:ext cx="1804621"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no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57150</xdr:colOff>
      <xdr:row>0</xdr:row>
      <xdr:rowOff>122506</xdr:rowOff>
    </xdr:from>
    <xdr:to>
      <xdr:col>1</xdr:col>
      <xdr:colOff>152400</xdr:colOff>
      <xdr:row>0</xdr:row>
      <xdr:rowOff>640666</xdr:rowOff>
    </xdr:to>
    <xdr:pic>
      <xdr:nvPicPr>
        <xdr:cNvPr id="3" name="Grafik 12">
          <a:extLst>
            <a:ext uri="{FF2B5EF4-FFF2-40B4-BE49-F238E27FC236}">
              <a16:creationId xmlns:a16="http://schemas.microsoft.com/office/drawing/2014/main" id="{DFED5A54-B0D9-479B-8AF7-98BB7A594C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22506"/>
          <a:ext cx="5715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128954</xdr:colOff>
      <xdr:row>0</xdr:row>
      <xdr:rowOff>85725</xdr:rowOff>
    </xdr:from>
    <xdr:ext cx="1804621" cy="609600"/>
    <xdr:sp macro="" textlink="">
      <xdr:nvSpPr>
        <xdr:cNvPr id="2" name="Textfeld 1">
          <a:extLst>
            <a:ext uri="{FF2B5EF4-FFF2-40B4-BE49-F238E27FC236}">
              <a16:creationId xmlns:a16="http://schemas.microsoft.com/office/drawing/2014/main" id="{CA726478-7261-4F89-AF3C-C44D651AFAFA}"/>
            </a:ext>
          </a:extLst>
        </xdr:cNvPr>
        <xdr:cNvSpPr txBox="1">
          <a:spLocks noChangeArrowheads="1"/>
        </xdr:cNvSpPr>
      </xdr:nvSpPr>
      <xdr:spPr bwMode="auto">
        <a:xfrm>
          <a:off x="614729" y="85725"/>
          <a:ext cx="1804621"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no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57150</xdr:colOff>
      <xdr:row>0</xdr:row>
      <xdr:rowOff>103456</xdr:rowOff>
    </xdr:from>
    <xdr:to>
      <xdr:col>1</xdr:col>
      <xdr:colOff>142875</xdr:colOff>
      <xdr:row>0</xdr:row>
      <xdr:rowOff>621616</xdr:rowOff>
    </xdr:to>
    <xdr:pic>
      <xdr:nvPicPr>
        <xdr:cNvPr id="3" name="Grafik 12">
          <a:extLst>
            <a:ext uri="{FF2B5EF4-FFF2-40B4-BE49-F238E27FC236}">
              <a16:creationId xmlns:a16="http://schemas.microsoft.com/office/drawing/2014/main" id="{98DD1E03-D0FE-4A62-83DE-0AAC4DC98F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03456"/>
          <a:ext cx="5715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128954</xdr:colOff>
      <xdr:row>0</xdr:row>
      <xdr:rowOff>85725</xdr:rowOff>
    </xdr:from>
    <xdr:ext cx="1804621" cy="609600"/>
    <xdr:sp macro="" textlink="">
      <xdr:nvSpPr>
        <xdr:cNvPr id="2" name="Textfeld 1">
          <a:extLst>
            <a:ext uri="{FF2B5EF4-FFF2-40B4-BE49-F238E27FC236}">
              <a16:creationId xmlns:a16="http://schemas.microsoft.com/office/drawing/2014/main" id="{5CE9E9CF-9C4A-408D-AA7C-D34328A8E8E3}"/>
            </a:ext>
          </a:extLst>
        </xdr:cNvPr>
        <xdr:cNvSpPr txBox="1">
          <a:spLocks noChangeArrowheads="1"/>
        </xdr:cNvSpPr>
      </xdr:nvSpPr>
      <xdr:spPr bwMode="auto">
        <a:xfrm>
          <a:off x="614729" y="85725"/>
          <a:ext cx="1804621"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no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57150</xdr:colOff>
      <xdr:row>0</xdr:row>
      <xdr:rowOff>103456</xdr:rowOff>
    </xdr:from>
    <xdr:to>
      <xdr:col>1</xdr:col>
      <xdr:colOff>142875</xdr:colOff>
      <xdr:row>0</xdr:row>
      <xdr:rowOff>621616</xdr:rowOff>
    </xdr:to>
    <xdr:pic>
      <xdr:nvPicPr>
        <xdr:cNvPr id="3" name="Grafik 12">
          <a:extLst>
            <a:ext uri="{FF2B5EF4-FFF2-40B4-BE49-F238E27FC236}">
              <a16:creationId xmlns:a16="http://schemas.microsoft.com/office/drawing/2014/main" id="{61B302BF-D193-41E7-B840-3FBE40271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03456"/>
          <a:ext cx="5715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715694</xdr:colOff>
      <xdr:row>0</xdr:row>
      <xdr:rowOff>81328</xdr:rowOff>
    </xdr:from>
    <xdr:ext cx="2042699" cy="755400"/>
    <xdr:sp macro="" textlink="">
      <xdr:nvSpPr>
        <xdr:cNvPr id="3" name="Textfeld 2">
          <a:extLst>
            <a:ext uri="{FF2B5EF4-FFF2-40B4-BE49-F238E27FC236}">
              <a16:creationId xmlns:a16="http://schemas.microsoft.com/office/drawing/2014/main" id="{00000000-0008-0000-0900-000003000000}"/>
            </a:ext>
          </a:extLst>
        </xdr:cNvPr>
        <xdr:cNvSpPr txBox="1">
          <a:spLocks noChangeArrowheads="1"/>
        </xdr:cNvSpPr>
      </xdr:nvSpPr>
      <xdr:spPr bwMode="auto">
        <a:xfrm>
          <a:off x="696644" y="81328"/>
          <a:ext cx="2033286" cy="75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91440" tIns="45720" rIns="91440" bIns="45720" anchor="t" upright="1">
          <a:spAutoFit/>
        </a:bodyPr>
        <a:lstStyle/>
        <a:p>
          <a:pPr algn="l" rtl="0">
            <a:defRPr sz="1000"/>
          </a:pPr>
          <a:r>
            <a:rPr lang="de-DE" sz="800" b="1" i="0" u="none" strike="noStrike" baseline="0">
              <a:solidFill>
                <a:srgbClr val="000000"/>
              </a:solidFill>
              <a:latin typeface="Calibri"/>
            </a:rPr>
            <a:t>Land Niederösterreich/</a:t>
          </a:r>
        </a:p>
        <a:p>
          <a:pPr algn="l" rtl="0">
            <a:defRPr sz="1000"/>
          </a:pPr>
          <a:r>
            <a:rPr lang="de-DE" sz="800" b="1" i="0" u="none" strike="noStrike" baseline="0">
              <a:solidFill>
                <a:srgbClr val="000000"/>
              </a:solidFill>
              <a:latin typeface="Calibri"/>
            </a:rPr>
            <a:t>NÖ Wirtschafts- und Tourismusfonds</a:t>
          </a:r>
        </a:p>
        <a:p>
          <a:pPr algn="l" rtl="0">
            <a:defRPr sz="1000"/>
          </a:pPr>
          <a:r>
            <a:rPr lang="de-DE" sz="800" b="0" i="0" u="none" strike="noStrike" baseline="0">
              <a:solidFill>
                <a:srgbClr val="000000"/>
              </a:solidFill>
              <a:latin typeface="Calibri"/>
            </a:rPr>
            <a:t>Landhausplatz 1, Haus 1</a:t>
          </a:r>
        </a:p>
        <a:p>
          <a:pPr algn="l" rtl="0">
            <a:lnSpc>
              <a:spcPts val="900"/>
            </a:lnSpc>
            <a:defRPr sz="1000"/>
          </a:pPr>
          <a:r>
            <a:rPr lang="de-DE" sz="800" b="0" i="0" u="none" strike="noStrike" baseline="0">
              <a:solidFill>
                <a:srgbClr val="000000"/>
              </a:solidFill>
              <a:latin typeface="Calibri"/>
            </a:rPr>
            <a:t>3109 St. Pölten                                                                                                                                                               </a:t>
          </a:r>
          <a:r>
            <a:rPr lang="de-DE" sz="800" b="1" i="0" u="none" strike="noStrike" baseline="0">
              <a:solidFill>
                <a:srgbClr val="000000"/>
              </a:solidFill>
              <a:latin typeface="Calibri"/>
            </a:rPr>
            <a:t>                                             </a:t>
          </a:r>
          <a:endParaRPr lang="de-DE" sz="1100" b="0" i="0" u="none" strike="noStrike" baseline="0">
            <a:solidFill>
              <a:srgbClr val="000000"/>
            </a:solidFill>
            <a:latin typeface="Times New Roman"/>
            <a:cs typeface="Times New Roman"/>
          </a:endParaRPr>
        </a:p>
        <a:p>
          <a:pPr algn="l" rtl="0">
            <a:defRPr sz="1000"/>
          </a:pPr>
          <a:endParaRPr lang="de-DE" sz="1100" b="0" i="0" u="none" strike="noStrike" baseline="0">
            <a:solidFill>
              <a:srgbClr val="000000"/>
            </a:solidFill>
            <a:latin typeface="Times New Roman"/>
            <a:cs typeface="Times New Roman"/>
          </a:endParaRPr>
        </a:p>
      </xdr:txBody>
    </xdr:sp>
    <xdr:clientData/>
  </xdr:oneCellAnchor>
  <xdr:twoCellAnchor>
    <xdr:from>
      <xdr:col>0</xdr:col>
      <xdr:colOff>114300</xdr:colOff>
      <xdr:row>0</xdr:row>
      <xdr:rowOff>137160</xdr:rowOff>
    </xdr:from>
    <xdr:to>
      <xdr:col>0</xdr:col>
      <xdr:colOff>701040</xdr:colOff>
      <xdr:row>0</xdr:row>
      <xdr:rowOff>655320</xdr:rowOff>
    </xdr:to>
    <xdr:pic>
      <xdr:nvPicPr>
        <xdr:cNvPr id="11508" name="Grafik 12">
          <a:extLst>
            <a:ext uri="{FF2B5EF4-FFF2-40B4-BE49-F238E27FC236}">
              <a16:creationId xmlns:a16="http://schemas.microsoft.com/office/drawing/2014/main" id="{00000000-0008-0000-0900-0000F42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37160"/>
          <a:ext cx="58674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ris.bka.gv.at/Dokumente/Bundesnormen/NOR40200321/II__17_2018_Anlage_7.pdf"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G30"/>
  <sheetViews>
    <sheetView tabSelected="1" zoomScaleNormal="100" workbookViewId="0">
      <selection activeCell="A2" sqref="A2:D2"/>
    </sheetView>
  </sheetViews>
  <sheetFormatPr baseColWidth="10" defaultColWidth="11.42578125" defaultRowHeight="12.75" x14ac:dyDescent="0.2"/>
  <cols>
    <col min="1" max="1" width="27.28515625" customWidth="1"/>
    <col min="2" max="2" width="27.140625" bestFit="1" customWidth="1"/>
    <col min="3" max="3" width="34.7109375" customWidth="1"/>
    <col min="4" max="4" width="27.28515625" customWidth="1"/>
    <col min="5" max="5" width="17.7109375" customWidth="1"/>
    <col min="6" max="6" width="14.42578125" customWidth="1"/>
    <col min="7" max="7" width="15.7109375" customWidth="1"/>
  </cols>
  <sheetData>
    <row r="1" spans="1:7" s="29" customFormat="1" ht="57.75" customHeight="1" x14ac:dyDescent="0.2">
      <c r="A1" s="400"/>
      <c r="B1" s="400"/>
      <c r="C1" s="400"/>
      <c r="D1" s="400"/>
    </row>
    <row r="2" spans="1:7" ht="23.25" x14ac:dyDescent="0.35">
      <c r="A2" s="402" t="s">
        <v>248</v>
      </c>
      <c r="B2" s="402"/>
      <c r="C2" s="402"/>
      <c r="D2" s="402"/>
      <c r="E2" s="30"/>
      <c r="F2" s="30"/>
      <c r="G2" s="30"/>
    </row>
    <row r="4" spans="1:7" x14ac:dyDescent="0.2">
      <c r="A4" s="1" t="s">
        <v>251</v>
      </c>
      <c r="B4" s="1"/>
      <c r="C4" s="1"/>
      <c r="D4" s="1"/>
      <c r="E4" s="1"/>
      <c r="F4" s="1"/>
    </row>
    <row r="5" spans="1:7" x14ac:dyDescent="0.2">
      <c r="A5" s="1"/>
      <c r="B5" s="1"/>
      <c r="C5" s="1"/>
      <c r="D5" s="1"/>
      <c r="E5" s="1"/>
      <c r="F5" s="1"/>
    </row>
    <row r="6" spans="1:7" ht="13.5" thickBot="1" x14ac:dyDescent="0.25"/>
    <row r="7" spans="1:7" ht="27" customHeight="1" thickBot="1" x14ac:dyDescent="0.25">
      <c r="B7" s="31" t="s">
        <v>34</v>
      </c>
      <c r="C7" s="32" t="s">
        <v>119</v>
      </c>
    </row>
    <row r="8" spans="1:7" ht="25.15" customHeight="1" x14ac:dyDescent="0.2">
      <c r="B8" s="33" t="s">
        <v>37</v>
      </c>
      <c r="C8" s="34">
        <f>Personalkosten!G23</f>
        <v>480</v>
      </c>
    </row>
    <row r="9" spans="1:7" ht="27" customHeight="1" x14ac:dyDescent="0.2">
      <c r="B9" s="35" t="s">
        <v>35</v>
      </c>
      <c r="C9" s="36">
        <f>(C8+C11+C10+C13)*0.2</f>
        <v>666.66600000000005</v>
      </c>
    </row>
    <row r="10" spans="1:7" ht="24.6" customHeight="1" x14ac:dyDescent="0.2">
      <c r="B10" s="35" t="s">
        <v>27</v>
      </c>
      <c r="C10" s="36">
        <f>Unternehmerlohn!D12</f>
        <v>666.2</v>
      </c>
    </row>
    <row r="11" spans="1:7" ht="24.6" customHeight="1" x14ac:dyDescent="0.2">
      <c r="B11" s="35" t="s">
        <v>268</v>
      </c>
      <c r="C11" s="36">
        <f>'Instrumente Ausrüstung'!H19</f>
        <v>1000</v>
      </c>
    </row>
    <row r="12" spans="1:7" ht="24.6" customHeight="1" x14ac:dyDescent="0.2">
      <c r="B12" s="35" t="s">
        <v>38</v>
      </c>
      <c r="C12" s="36">
        <f>'ext. Dienstleistungen'!E21</f>
        <v>1000</v>
      </c>
    </row>
    <row r="13" spans="1:7" ht="27" customHeight="1" thickBot="1" x14ac:dyDescent="0.25">
      <c r="B13" s="37" t="s">
        <v>258</v>
      </c>
      <c r="C13" s="38">
        <f>Materialkosten!E24</f>
        <v>1187.1300000000001</v>
      </c>
    </row>
    <row r="14" spans="1:7" ht="24.6" customHeight="1" thickBot="1" x14ac:dyDescent="0.25">
      <c r="B14" s="255" t="s">
        <v>0</v>
      </c>
      <c r="C14" s="236">
        <f>SUM(C8:C13)</f>
        <v>4999.9960000000001</v>
      </c>
    </row>
    <row r="16" spans="1:7" ht="17.25" customHeight="1" x14ac:dyDescent="0.25">
      <c r="A16" s="401" t="s">
        <v>238</v>
      </c>
      <c r="B16" s="401"/>
      <c r="C16" s="331"/>
      <c r="D16" s="39"/>
      <c r="E16" s="39"/>
      <c r="F16" s="39"/>
      <c r="G16" s="39"/>
    </row>
    <row r="17" spans="1:7" ht="17.25" customHeight="1" x14ac:dyDescent="0.2">
      <c r="A17" s="403" t="s">
        <v>208</v>
      </c>
      <c r="B17" s="403"/>
      <c r="C17" s="403"/>
    </row>
    <row r="18" spans="1:7" ht="17.25" customHeight="1" x14ac:dyDescent="0.2">
      <c r="A18" s="235" t="s">
        <v>160</v>
      </c>
      <c r="B18" s="235"/>
      <c r="C18" s="235"/>
      <c r="D18" s="39"/>
      <c r="E18" s="39"/>
      <c r="F18" s="39"/>
      <c r="G18" s="39"/>
    </row>
    <row r="20" spans="1:7" ht="23.45" customHeight="1" x14ac:dyDescent="0.2">
      <c r="A20" s="114" t="s">
        <v>239</v>
      </c>
    </row>
    <row r="22" spans="1:7" ht="24" customHeight="1" x14ac:dyDescent="0.2">
      <c r="A22" s="114" t="s">
        <v>41</v>
      </c>
      <c r="C22" s="39"/>
      <c r="D22" s="39"/>
      <c r="E22" s="39"/>
      <c r="F22" s="39"/>
      <c r="G22" s="39"/>
    </row>
    <row r="30" spans="1:7" x14ac:dyDescent="0.2">
      <c r="C30" s="40"/>
    </row>
  </sheetData>
  <mergeCells count="4">
    <mergeCell ref="A1:D1"/>
    <mergeCell ref="A16:B16"/>
    <mergeCell ref="A2:D2"/>
    <mergeCell ref="A17:C17"/>
  </mergeCells>
  <pageMargins left="0.7" right="0.7" top="0.78740157499999996" bottom="0.78740157499999996" header="0.3" footer="0.3"/>
  <pageSetup paperSize="9" scale="85" fitToHeight="0" orientation="landscape"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pageSetUpPr fitToPage="1"/>
  </sheetPr>
  <dimension ref="A1:H12"/>
  <sheetViews>
    <sheetView zoomScaleNormal="100" workbookViewId="0">
      <selection activeCell="C6" sqref="C6"/>
    </sheetView>
  </sheetViews>
  <sheetFormatPr baseColWidth="10" defaultColWidth="11.42578125" defaultRowHeight="12.75" x14ac:dyDescent="0.2"/>
  <cols>
    <col min="1" max="1" width="26.140625" style="13" customWidth="1"/>
    <col min="2" max="2" width="13.28515625" style="13" customWidth="1"/>
    <col min="3" max="3" width="17.5703125" style="13" customWidth="1"/>
    <col min="4" max="4" width="19" style="13" customWidth="1"/>
    <col min="5" max="5" width="17.28515625" style="14" customWidth="1"/>
    <col min="6" max="6" width="33.140625" style="13" customWidth="1"/>
    <col min="7" max="7" width="15.7109375" style="14" customWidth="1"/>
    <col min="8" max="8" width="16.140625" style="14" customWidth="1"/>
    <col min="9" max="16384" width="11.42578125" style="13"/>
  </cols>
  <sheetData>
    <row r="1" spans="1:8" s="11" customFormat="1" ht="57.75" customHeight="1" x14ac:dyDescent="0.2">
      <c r="E1" s="15"/>
    </row>
    <row r="2" spans="1:8" customFormat="1" ht="31.5" customHeight="1" x14ac:dyDescent="0.2">
      <c r="A2" s="501" t="s">
        <v>88</v>
      </c>
      <c r="B2" s="501"/>
      <c r="C2" s="501"/>
      <c r="D2" s="501"/>
      <c r="E2" s="501"/>
      <c r="F2" s="501"/>
      <c r="G2" s="501"/>
      <c r="H2" s="501"/>
    </row>
    <row r="3" spans="1:8" customFormat="1" ht="31.5" customHeight="1" thickBot="1" x14ac:dyDescent="0.25">
      <c r="A3" s="22"/>
      <c r="B3" s="22"/>
      <c r="C3" s="22"/>
      <c r="D3" s="22"/>
      <c r="E3" s="22"/>
      <c r="F3" s="22"/>
      <c r="G3" s="514" t="s">
        <v>153</v>
      </c>
      <c r="H3" s="515"/>
    </row>
    <row r="4" spans="1:8" s="15" customFormat="1" ht="25.5" x14ac:dyDescent="0.2">
      <c r="A4" s="210" t="s">
        <v>76</v>
      </c>
      <c r="B4" s="206" t="s">
        <v>77</v>
      </c>
      <c r="C4" s="211" t="s">
        <v>194</v>
      </c>
      <c r="D4" s="212" t="s">
        <v>78</v>
      </c>
      <c r="E4" s="211" t="s">
        <v>79</v>
      </c>
      <c r="F4" s="213" t="s">
        <v>44</v>
      </c>
      <c r="G4" s="512" t="s">
        <v>163</v>
      </c>
      <c r="H4" s="513"/>
    </row>
    <row r="5" spans="1:8" s="15" customFormat="1" ht="78" customHeight="1" thickBot="1" x14ac:dyDescent="0.25">
      <c r="A5" s="214" t="s">
        <v>145</v>
      </c>
      <c r="B5" s="208" t="s">
        <v>146</v>
      </c>
      <c r="C5" s="215" t="s">
        <v>147</v>
      </c>
      <c r="D5" s="216" t="s">
        <v>80</v>
      </c>
      <c r="E5" s="215" t="s">
        <v>81</v>
      </c>
      <c r="F5" s="217" t="s">
        <v>116</v>
      </c>
      <c r="G5" s="16" t="s">
        <v>82</v>
      </c>
      <c r="H5" s="17" t="s">
        <v>83</v>
      </c>
    </row>
    <row r="6" spans="1:8" ht="30" customHeight="1" x14ac:dyDescent="0.2">
      <c r="A6" s="272" t="s">
        <v>37</v>
      </c>
      <c r="B6" s="341"/>
      <c r="C6" s="342">
        <f>'Abrechnung Personalkosten '!C26</f>
        <v>0</v>
      </c>
      <c r="D6" s="359">
        <f t="shared" ref="D6:D11" si="0">C6-B6</f>
        <v>0</v>
      </c>
      <c r="E6" s="25" t="str">
        <f>IF(B6=0,"",IF(ABS(D6/B6)&gt;=10%,TEXT(D6/B6,"0%")&amp;" Begründung:","ok"))</f>
        <v/>
      </c>
      <c r="F6" s="27"/>
      <c r="G6" s="362">
        <f>C6-H6</f>
        <v>0</v>
      </c>
      <c r="H6" s="363">
        <f>'Abrechnung Personalkosten '!E26</f>
        <v>0</v>
      </c>
    </row>
    <row r="7" spans="1:8" ht="30" customHeight="1" x14ac:dyDescent="0.2">
      <c r="A7" s="273" t="s">
        <v>35</v>
      </c>
      <c r="B7" s="343">
        <f>(B67+B8+B9)+B11*0.2</f>
        <v>0</v>
      </c>
      <c r="C7" s="344">
        <f>(C6+C8+C9+C11)*0.2</f>
        <v>0</v>
      </c>
      <c r="D7" s="359">
        <f t="shared" si="0"/>
        <v>0</v>
      </c>
      <c r="E7" s="25" t="str">
        <f>IF(B7=0,"",IF(ABS(D7/B7)&gt;=10%,TEXT(D7/B7,"0%")&amp;" Begründung:","ok"))</f>
        <v/>
      </c>
      <c r="F7" s="27"/>
      <c r="G7" s="362">
        <f>C7-H7</f>
        <v>0</v>
      </c>
      <c r="H7" s="363">
        <f>(H6+H8+H9+H11)*0.2</f>
        <v>0</v>
      </c>
    </row>
    <row r="8" spans="1:8" ht="30" customHeight="1" x14ac:dyDescent="0.2">
      <c r="A8" s="274" t="s">
        <v>27</v>
      </c>
      <c r="B8" s="345"/>
      <c r="C8" s="344">
        <f>'Abrechnung Unternehmerlohn'!E12</f>
        <v>0</v>
      </c>
      <c r="D8" s="359">
        <f t="shared" si="0"/>
        <v>0</v>
      </c>
      <c r="E8" s="25" t="str">
        <f>IF(B8=0,"",IF(ABS(D8/B8)&gt;=10%,TEXT(D8/B8,"0%")&amp;" Begründung:","ok"))</f>
        <v/>
      </c>
      <c r="F8" s="27"/>
      <c r="G8" s="362">
        <f>C8-H8</f>
        <v>0</v>
      </c>
      <c r="H8" s="363">
        <f>'Abrechnung Unternehmerlohn'!G12</f>
        <v>0</v>
      </c>
    </row>
    <row r="9" spans="1:8" ht="30" customHeight="1" x14ac:dyDescent="0.2">
      <c r="A9" s="274" t="s">
        <v>36</v>
      </c>
      <c r="B9" s="345"/>
      <c r="C9" s="344">
        <f>'Abrechnung I &amp; A'!P11</f>
        <v>0</v>
      </c>
      <c r="D9" s="359">
        <f t="shared" si="0"/>
        <v>0</v>
      </c>
      <c r="E9" s="25" t="str">
        <f>IF(B9=0,"",IF(ABS(D9/B9)&gt;=10%,TEXT(D9/B9,"0%")&amp;" Begründung:","ok"))</f>
        <v/>
      </c>
      <c r="F9" s="27"/>
      <c r="G9" s="362">
        <f>C9-H9</f>
        <v>0</v>
      </c>
      <c r="H9" s="363">
        <f>'Abrechnung I &amp; A'!R11</f>
        <v>0</v>
      </c>
    </row>
    <row r="10" spans="1:8" ht="30" customHeight="1" x14ac:dyDescent="0.2">
      <c r="A10" s="275" t="s">
        <v>38</v>
      </c>
      <c r="B10" s="346"/>
      <c r="C10" s="347">
        <f>'Abrechnung ext. DL'!L11</f>
        <v>0</v>
      </c>
      <c r="D10" s="359">
        <f t="shared" si="0"/>
        <v>0</v>
      </c>
      <c r="E10" s="368" t="str">
        <f>IF(B10=0,"",IF(ABS(D10/B10)&gt;=10%,TEXT(D10/B10,"0%")&amp;" Begründung:","ok"))</f>
        <v/>
      </c>
      <c r="F10" s="27"/>
      <c r="G10" s="362">
        <f t="shared" ref="G10:G11" si="1">C10-H10</f>
        <v>0</v>
      </c>
      <c r="H10" s="366">
        <f>'Abrechnung ext. DL'!N11</f>
        <v>0</v>
      </c>
    </row>
    <row r="11" spans="1:8" ht="30" customHeight="1" thickBot="1" x14ac:dyDescent="0.25">
      <c r="A11" s="275" t="s">
        <v>258</v>
      </c>
      <c r="B11" s="346"/>
      <c r="C11" s="347">
        <f>'Abrechnung Materialkosten'!L21</f>
        <v>0</v>
      </c>
      <c r="D11" s="360">
        <f t="shared" si="0"/>
        <v>0</v>
      </c>
      <c r="E11" s="369"/>
      <c r="F11" s="28"/>
      <c r="G11" s="362">
        <f t="shared" si="1"/>
        <v>0</v>
      </c>
      <c r="H11" s="367">
        <f>'Abrechnung Materialkosten'!N21</f>
        <v>0</v>
      </c>
    </row>
    <row r="12" spans="1:8" ht="25.5" customHeight="1" thickBot="1" x14ac:dyDescent="0.25">
      <c r="A12" s="229" t="s">
        <v>84</v>
      </c>
      <c r="B12" s="348">
        <f>SUM(B6:B10)</f>
        <v>0</v>
      </c>
      <c r="C12" s="349">
        <f>SUM(C6:C10)</f>
        <v>0</v>
      </c>
      <c r="D12" s="361">
        <f>SUM(D6:D10)</f>
        <v>0</v>
      </c>
      <c r="E12" s="26"/>
      <c r="F12" s="271"/>
      <c r="G12" s="364">
        <f>SUM(G6:G10)</f>
        <v>0</v>
      </c>
      <c r="H12" s="365">
        <f>'Abrechnung ext. DL'!N11</f>
        <v>0</v>
      </c>
    </row>
  </sheetData>
  <mergeCells count="3">
    <mergeCell ref="A2:H2"/>
    <mergeCell ref="G4:H4"/>
    <mergeCell ref="G3:H3"/>
  </mergeCells>
  <pageMargins left="0.59055118110236227" right="0.59055118110236227" top="0.78" bottom="0.55118110236220474" header="0.43307086614173229" footer="0.24"/>
  <pageSetup paperSize="9" scale="80" fitToHeight="0" orientation="landscape" horizontalDpi="4294967292" r:id="rId1"/>
  <headerFooter alignWithMargins="0">
    <oddHeader>&amp;L&amp;"Arial,Fett"SOLL-IST-VERGLEICH &amp;"Arial,Standard"(Abrechnungsformblatt 2)&amp;C
&amp;"Arial,Fett"
&amp;RNÖ Wirtschafts- und Tourismusfonds
3109 St. Pölten, Landhausplatz 1, Haus 14</oddHeader>
    <oddFooter>&amp;L&amp;8Version 01&amp;C&amp;8Weitere Informationen finden Sie im Internet unter www.noe.gv.at&amp;R&amp;8RD 9-10 V 2.00
ab 06.12.2018
Seite &amp;P von &amp;N</oddFooter>
  </headerFooter>
  <ignoredErrors>
    <ignoredError sqref="H11"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70C0"/>
  </sheetPr>
  <dimension ref="A1:K26"/>
  <sheetViews>
    <sheetView workbookViewId="0">
      <selection activeCell="A2" sqref="A2:G2"/>
    </sheetView>
  </sheetViews>
  <sheetFormatPr baseColWidth="10" defaultColWidth="11.42578125" defaultRowHeight="12.75" x14ac:dyDescent="0.2"/>
  <cols>
    <col min="1" max="1" width="31" bestFit="1" customWidth="1"/>
    <col min="2" max="2" width="16.5703125" customWidth="1"/>
    <col min="3" max="3" width="17.140625" customWidth="1"/>
    <col min="4" max="4" width="18.7109375" customWidth="1"/>
    <col min="5" max="5" width="20.7109375" customWidth="1"/>
    <col min="6" max="6" width="19.7109375" customWidth="1"/>
    <col min="7" max="7" width="16.28515625" customWidth="1"/>
    <col min="8" max="8" width="18.5703125" customWidth="1"/>
    <col min="9" max="9" width="65.28515625" customWidth="1"/>
    <col min="10" max="10" width="52" customWidth="1"/>
  </cols>
  <sheetData>
    <row r="1" spans="1:11" s="11" customFormat="1" ht="57.75" customHeight="1" thickBot="1" x14ac:dyDescent="0.25"/>
    <row r="2" spans="1:11" ht="34.15" customHeight="1" thickBot="1" x14ac:dyDescent="0.3">
      <c r="A2" s="525" t="s">
        <v>271</v>
      </c>
      <c r="B2" s="526"/>
      <c r="C2" s="526"/>
      <c r="D2" s="526"/>
      <c r="E2" s="526"/>
      <c r="F2" s="526"/>
      <c r="G2" s="527"/>
      <c r="H2" s="136"/>
      <c r="J2" s="137"/>
    </row>
    <row r="3" spans="1:11" ht="13.5" thickBot="1" x14ac:dyDescent="0.25">
      <c r="A3" s="139"/>
      <c r="B3" s="139"/>
      <c r="C3" s="141"/>
      <c r="D3" s="142"/>
      <c r="E3" s="138"/>
      <c r="F3" s="138"/>
      <c r="G3" s="138"/>
      <c r="H3" s="138"/>
      <c r="I3" s="138"/>
      <c r="J3" s="138"/>
    </row>
    <row r="4" spans="1:11" ht="16.5" thickBot="1" x14ac:dyDescent="0.25">
      <c r="A4" s="276" t="str">
        <f>Deckblatt!A12</f>
        <v>Durchführungszeitraum</v>
      </c>
      <c r="B4" s="277" t="str">
        <f>Deckblatt!B12</f>
        <v>Datum VON</v>
      </c>
      <c r="C4" s="317" t="s">
        <v>49</v>
      </c>
      <c r="D4" s="318" t="str">
        <f>Deckblatt!D12</f>
        <v>Datum BIS</v>
      </c>
      <c r="E4" s="140"/>
      <c r="F4" s="140"/>
      <c r="G4" s="140"/>
      <c r="H4" s="140"/>
      <c r="I4" s="140"/>
      <c r="J4" s="138"/>
    </row>
    <row r="5" spans="1:11" ht="18.75" customHeight="1" thickBot="1" x14ac:dyDescent="0.25">
      <c r="A5" s="278" t="s">
        <v>234</v>
      </c>
      <c r="B5" s="333" t="s">
        <v>257</v>
      </c>
      <c r="C5" s="138"/>
      <c r="D5" s="138"/>
      <c r="E5" s="138"/>
      <c r="F5" s="138"/>
      <c r="G5" s="138"/>
      <c r="H5" s="138"/>
      <c r="I5" s="138"/>
      <c r="J5" s="138"/>
    </row>
    <row r="6" spans="1:11" ht="16.5" thickBot="1" x14ac:dyDescent="0.25">
      <c r="A6" s="279" t="s">
        <v>261</v>
      </c>
      <c r="B6" s="316">
        <v>48</v>
      </c>
      <c r="C6" s="138"/>
      <c r="D6" s="138"/>
      <c r="E6" s="138"/>
      <c r="F6" s="138"/>
      <c r="G6" s="138"/>
      <c r="H6" s="138"/>
      <c r="I6" s="138"/>
      <c r="J6" s="138"/>
    </row>
    <row r="7" spans="1:11" ht="13.5" thickBot="1" x14ac:dyDescent="0.25">
      <c r="A7" s="139"/>
      <c r="B7" s="139"/>
      <c r="C7" s="138"/>
      <c r="D7" s="142"/>
      <c r="E7" s="138"/>
      <c r="F7" s="138"/>
      <c r="G7" s="138"/>
      <c r="H7" s="138"/>
      <c r="I7" s="138"/>
      <c r="J7" s="138"/>
    </row>
    <row r="8" spans="1:11" ht="18.75" customHeight="1" thickBot="1" x14ac:dyDescent="0.25">
      <c r="A8" s="143"/>
      <c r="B8" s="143"/>
      <c r="D8" s="530" t="s">
        <v>153</v>
      </c>
      <c r="E8" s="531"/>
      <c r="F8" s="531"/>
      <c r="G8" s="532"/>
      <c r="H8" s="144"/>
      <c r="I8" s="145"/>
      <c r="J8" s="146"/>
    </row>
    <row r="9" spans="1:11" ht="52.9" customHeight="1" x14ac:dyDescent="0.2">
      <c r="A9" s="147" t="s">
        <v>130</v>
      </c>
      <c r="B9" s="148" t="s">
        <v>158</v>
      </c>
      <c r="C9" s="149" t="s">
        <v>103</v>
      </c>
      <c r="D9" s="150" t="s">
        <v>100</v>
      </c>
      <c r="E9" s="151" t="s">
        <v>95</v>
      </c>
      <c r="F9" s="517" t="s">
        <v>101</v>
      </c>
      <c r="G9" s="518"/>
      <c r="H9" s="516"/>
    </row>
    <row r="10" spans="1:11" ht="33.75" x14ac:dyDescent="0.2">
      <c r="A10" s="152" t="s">
        <v>255</v>
      </c>
      <c r="B10" s="153" t="s">
        <v>256</v>
      </c>
      <c r="C10" s="153"/>
      <c r="D10" s="154" t="s">
        <v>159</v>
      </c>
      <c r="E10" s="155" t="s">
        <v>99</v>
      </c>
      <c r="F10" s="519" t="s">
        <v>94</v>
      </c>
      <c r="G10" s="520"/>
      <c r="H10" s="516"/>
    </row>
    <row r="11" spans="1:11" x14ac:dyDescent="0.2">
      <c r="A11" s="225" t="s">
        <v>132</v>
      </c>
      <c r="B11" s="156">
        <v>0</v>
      </c>
      <c r="C11" s="157">
        <f>B11*$B$6</f>
        <v>0</v>
      </c>
      <c r="D11" s="158">
        <v>0</v>
      </c>
      <c r="E11" s="159">
        <f>D11*$B$6</f>
        <v>0</v>
      </c>
      <c r="F11" s="528"/>
      <c r="G11" s="529"/>
      <c r="I11" s="160"/>
      <c r="J11" s="160"/>
      <c r="K11" s="160"/>
    </row>
    <row r="12" spans="1:11" x14ac:dyDescent="0.2">
      <c r="A12" s="161"/>
      <c r="B12" s="156"/>
      <c r="C12" s="157">
        <f t="shared" ref="C12:C25" si="0">B12*$B$6</f>
        <v>0</v>
      </c>
      <c r="D12" s="158">
        <v>0</v>
      </c>
      <c r="E12" s="159">
        <f t="shared" ref="E12:E25" si="1">D12*$B$6</f>
        <v>0</v>
      </c>
      <c r="F12" s="523"/>
      <c r="G12" s="524"/>
      <c r="I12" s="162"/>
      <c r="J12" s="163"/>
      <c r="K12" s="163"/>
    </row>
    <row r="13" spans="1:11" x14ac:dyDescent="0.2">
      <c r="A13" s="161"/>
      <c r="B13" s="156"/>
      <c r="C13" s="157">
        <f t="shared" si="0"/>
        <v>0</v>
      </c>
      <c r="D13" s="158">
        <v>0</v>
      </c>
      <c r="E13" s="159">
        <f t="shared" si="1"/>
        <v>0</v>
      </c>
      <c r="F13" s="523"/>
      <c r="G13" s="524"/>
    </row>
    <row r="14" spans="1:11" x14ac:dyDescent="0.2">
      <c r="A14" s="161"/>
      <c r="B14" s="156"/>
      <c r="C14" s="157">
        <f t="shared" si="0"/>
        <v>0</v>
      </c>
      <c r="D14" s="158">
        <v>0</v>
      </c>
      <c r="E14" s="159">
        <f t="shared" si="1"/>
        <v>0</v>
      </c>
      <c r="F14" s="523"/>
      <c r="G14" s="524"/>
    </row>
    <row r="15" spans="1:11" x14ac:dyDescent="0.2">
      <c r="A15" s="161"/>
      <c r="B15" s="156"/>
      <c r="C15" s="157">
        <f t="shared" si="0"/>
        <v>0</v>
      </c>
      <c r="D15" s="158">
        <v>0</v>
      </c>
      <c r="E15" s="159">
        <f t="shared" si="1"/>
        <v>0</v>
      </c>
      <c r="F15" s="523"/>
      <c r="G15" s="524"/>
    </row>
    <row r="16" spans="1:11" x14ac:dyDescent="0.2">
      <c r="A16" s="161"/>
      <c r="B16" s="156"/>
      <c r="C16" s="157">
        <f t="shared" si="0"/>
        <v>0</v>
      </c>
      <c r="D16" s="158">
        <v>0</v>
      </c>
      <c r="E16" s="159">
        <f t="shared" si="1"/>
        <v>0</v>
      </c>
      <c r="F16" s="523"/>
      <c r="G16" s="524"/>
    </row>
    <row r="17" spans="1:8" x14ac:dyDescent="0.2">
      <c r="A17" s="161"/>
      <c r="B17" s="156"/>
      <c r="C17" s="157">
        <f t="shared" si="0"/>
        <v>0</v>
      </c>
      <c r="D17" s="158">
        <v>0</v>
      </c>
      <c r="E17" s="159">
        <f t="shared" si="1"/>
        <v>0</v>
      </c>
      <c r="F17" s="523"/>
      <c r="G17" s="524"/>
    </row>
    <row r="18" spans="1:8" x14ac:dyDescent="0.2">
      <c r="A18" s="161"/>
      <c r="B18" s="156"/>
      <c r="C18" s="157">
        <f t="shared" si="0"/>
        <v>0</v>
      </c>
      <c r="D18" s="158">
        <v>0</v>
      </c>
      <c r="E18" s="159">
        <f t="shared" si="1"/>
        <v>0</v>
      </c>
      <c r="F18" s="523"/>
      <c r="G18" s="524"/>
    </row>
    <row r="19" spans="1:8" x14ac:dyDescent="0.2">
      <c r="A19" s="161"/>
      <c r="B19" s="156"/>
      <c r="C19" s="157">
        <f t="shared" si="0"/>
        <v>0</v>
      </c>
      <c r="D19" s="158">
        <v>0</v>
      </c>
      <c r="E19" s="159">
        <f t="shared" si="1"/>
        <v>0</v>
      </c>
      <c r="F19" s="523"/>
      <c r="G19" s="524"/>
    </row>
    <row r="20" spans="1:8" x14ac:dyDescent="0.2">
      <c r="A20" s="161"/>
      <c r="B20" s="156"/>
      <c r="C20" s="157">
        <f t="shared" si="0"/>
        <v>0</v>
      </c>
      <c r="D20" s="158">
        <v>0</v>
      </c>
      <c r="E20" s="159">
        <f t="shared" si="1"/>
        <v>0</v>
      </c>
      <c r="F20" s="523"/>
      <c r="G20" s="524"/>
    </row>
    <row r="21" spans="1:8" x14ac:dyDescent="0.2">
      <c r="A21" s="161"/>
      <c r="B21" s="156"/>
      <c r="C21" s="157">
        <f t="shared" si="0"/>
        <v>0</v>
      </c>
      <c r="D21" s="158">
        <v>0</v>
      </c>
      <c r="E21" s="159">
        <f t="shared" si="1"/>
        <v>0</v>
      </c>
      <c r="F21" s="523"/>
      <c r="G21" s="524"/>
    </row>
    <row r="22" spans="1:8" x14ac:dyDescent="0.2">
      <c r="A22" s="161"/>
      <c r="B22" s="156"/>
      <c r="C22" s="157">
        <f t="shared" si="0"/>
        <v>0</v>
      </c>
      <c r="D22" s="158">
        <v>0</v>
      </c>
      <c r="E22" s="159">
        <f t="shared" si="1"/>
        <v>0</v>
      </c>
      <c r="F22" s="523"/>
      <c r="G22" s="524"/>
    </row>
    <row r="23" spans="1:8" x14ac:dyDescent="0.2">
      <c r="A23" s="161"/>
      <c r="B23" s="156"/>
      <c r="C23" s="157">
        <f t="shared" si="0"/>
        <v>0</v>
      </c>
      <c r="D23" s="158">
        <v>0</v>
      </c>
      <c r="E23" s="159">
        <f t="shared" si="1"/>
        <v>0</v>
      </c>
      <c r="F23" s="523"/>
      <c r="G23" s="524"/>
    </row>
    <row r="24" spans="1:8" x14ac:dyDescent="0.2">
      <c r="A24" s="161"/>
      <c r="B24" s="156"/>
      <c r="C24" s="157">
        <f t="shared" si="0"/>
        <v>0</v>
      </c>
      <c r="D24" s="158">
        <v>0</v>
      </c>
      <c r="E24" s="159">
        <f t="shared" si="1"/>
        <v>0</v>
      </c>
      <c r="F24" s="523"/>
      <c r="G24" s="524"/>
    </row>
    <row r="25" spans="1:8" ht="13.5" thickBot="1" x14ac:dyDescent="0.25">
      <c r="A25" s="161"/>
      <c r="B25" s="156"/>
      <c r="C25" s="157">
        <f t="shared" si="0"/>
        <v>0</v>
      </c>
      <c r="D25" s="158">
        <v>0</v>
      </c>
      <c r="E25" s="159">
        <f t="shared" si="1"/>
        <v>0</v>
      </c>
      <c r="F25" s="523"/>
      <c r="G25" s="524"/>
    </row>
    <row r="26" spans="1:8" ht="13.5" thickBot="1" x14ac:dyDescent="0.25">
      <c r="A26" s="164" t="s">
        <v>84</v>
      </c>
      <c r="B26" s="226">
        <f>SUM(B11:B25)</f>
        <v>0</v>
      </c>
      <c r="C26" s="165">
        <f>SUM(C11:C25)</f>
        <v>0</v>
      </c>
      <c r="D26" s="130">
        <f>SUM(D11:D25)</f>
        <v>0</v>
      </c>
      <c r="E26" s="166">
        <f>SUM(E11:E25)</f>
        <v>0</v>
      </c>
      <c r="F26" s="521"/>
      <c r="G26" s="522"/>
      <c r="H26" s="167"/>
    </row>
  </sheetData>
  <protectedRanges>
    <protectedRange sqref="I12:J12" name="Bereich1_3"/>
  </protectedRanges>
  <mergeCells count="21">
    <mergeCell ref="A2:G2"/>
    <mergeCell ref="F12:G12"/>
    <mergeCell ref="F11:G11"/>
    <mergeCell ref="D8:G8"/>
    <mergeCell ref="F13:G13"/>
    <mergeCell ref="H9:H10"/>
    <mergeCell ref="F9:G9"/>
    <mergeCell ref="F10:G10"/>
    <mergeCell ref="F26:G26"/>
    <mergeCell ref="F25:G25"/>
    <mergeCell ref="F19:G19"/>
    <mergeCell ref="F15:G15"/>
    <mergeCell ref="F24:G24"/>
    <mergeCell ref="F21:G21"/>
    <mergeCell ref="F22:G22"/>
    <mergeCell ref="F23:G23"/>
    <mergeCell ref="F17:G17"/>
    <mergeCell ref="F18:G18"/>
    <mergeCell ref="F20:G20"/>
    <mergeCell ref="F14:G14"/>
    <mergeCell ref="F16:G16"/>
  </mergeCells>
  <pageMargins left="0.7" right="0.7" top="0.78740157499999996" bottom="0.78740157499999996"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pageSetUpPr fitToPage="1"/>
  </sheetPr>
  <dimension ref="A1:O22"/>
  <sheetViews>
    <sheetView zoomScaleNormal="100" workbookViewId="0">
      <selection activeCell="A2" sqref="A2:G2"/>
    </sheetView>
  </sheetViews>
  <sheetFormatPr baseColWidth="10" defaultColWidth="11.42578125" defaultRowHeight="12.75" x14ac:dyDescent="0.2"/>
  <cols>
    <col min="1" max="1" width="16.85546875" customWidth="1"/>
    <col min="3" max="3" width="14.140625" bestFit="1" customWidth="1"/>
    <col min="4" max="4" width="21.28515625" bestFit="1" customWidth="1"/>
    <col min="5" max="5" width="50.85546875" customWidth="1"/>
    <col min="6" max="6" width="18.140625" customWidth="1"/>
    <col min="7" max="7" width="22.85546875" bestFit="1" customWidth="1"/>
    <col min="15" max="15" width="11.42578125" customWidth="1"/>
  </cols>
  <sheetData>
    <row r="1" spans="1:15" s="11" customFormat="1" ht="57.75" customHeight="1" x14ac:dyDescent="0.2">
      <c r="A1" s="509"/>
      <c r="B1" s="509"/>
      <c r="C1" s="509"/>
      <c r="D1" s="509"/>
      <c r="E1" s="509"/>
    </row>
    <row r="2" spans="1:15" s="118" customFormat="1" ht="20.25" customHeight="1" x14ac:dyDescent="0.25">
      <c r="A2" s="501" t="s">
        <v>157</v>
      </c>
      <c r="B2" s="501"/>
      <c r="C2" s="501"/>
      <c r="D2" s="501"/>
      <c r="E2" s="501"/>
      <c r="F2" s="501"/>
      <c r="G2" s="501"/>
      <c r="H2" s="117"/>
    </row>
    <row r="3" spans="1:15" s="118" customFormat="1" ht="10.5" customHeight="1" x14ac:dyDescent="0.25">
      <c r="A3" s="119"/>
      <c r="B3" s="119"/>
      <c r="C3" s="119"/>
      <c r="D3" s="119"/>
      <c r="E3" s="119"/>
      <c r="F3" s="119"/>
      <c r="G3" s="119"/>
      <c r="H3" s="117"/>
    </row>
    <row r="4" spans="1:15" s="118" customFormat="1" ht="15.75" x14ac:dyDescent="0.25">
      <c r="E4" s="250" t="s">
        <v>152</v>
      </c>
      <c r="F4" s="313" t="s">
        <v>229</v>
      </c>
      <c r="G4" s="313" t="s">
        <v>230</v>
      </c>
    </row>
    <row r="5" spans="1:15" s="118" customFormat="1" ht="16.5" thickBot="1" x14ac:dyDescent="0.3">
      <c r="A5" s="538" t="s">
        <v>156</v>
      </c>
      <c r="B5" s="538"/>
      <c r="C5" s="538"/>
      <c r="D5" s="538"/>
      <c r="E5" s="538"/>
      <c r="F5" s="24"/>
      <c r="G5" s="23"/>
    </row>
    <row r="6" spans="1:15" ht="30.75" customHeight="1" thickBot="1" x14ac:dyDescent="0.25">
      <c r="A6" s="540" t="s">
        <v>224</v>
      </c>
      <c r="B6" s="541"/>
      <c r="C6" s="542"/>
      <c r="D6" s="533" t="str">
        <f>'Abrechnung Personalkosten '!A11</f>
        <v>Max Mustermann</v>
      </c>
      <c r="E6" s="534"/>
      <c r="F6" s="251" t="s">
        <v>155</v>
      </c>
      <c r="G6" s="120"/>
      <c r="H6" s="23"/>
      <c r="L6" s="12"/>
      <c r="O6" s="121"/>
    </row>
    <row r="7" spans="1:15" x14ac:dyDescent="0.2">
      <c r="H7" s="23"/>
      <c r="L7" s="12"/>
      <c r="O7" s="121"/>
    </row>
    <row r="8" spans="1:15" ht="13.5" thickBot="1" x14ac:dyDescent="0.25">
      <c r="A8" s="535" t="s">
        <v>259</v>
      </c>
      <c r="B8" s="535"/>
      <c r="C8" s="535"/>
      <c r="D8" s="535"/>
      <c r="E8" s="535"/>
    </row>
    <row r="9" spans="1:15" ht="13.5" thickBot="1" x14ac:dyDescent="0.25">
      <c r="A9" s="122"/>
      <c r="D9" s="200">
        <v>24</v>
      </c>
      <c r="F9" s="543" t="s">
        <v>153</v>
      </c>
      <c r="G9" s="544"/>
    </row>
    <row r="10" spans="1:15" ht="26.25" thickBot="1" x14ac:dyDescent="0.25">
      <c r="A10" s="536" t="s">
        <v>93</v>
      </c>
      <c r="B10" s="537"/>
      <c r="C10" s="539" t="s">
        <v>158</v>
      </c>
      <c r="D10" s="537"/>
      <c r="E10" s="218" t="s">
        <v>42</v>
      </c>
      <c r="F10" s="221" t="s">
        <v>100</v>
      </c>
      <c r="G10" s="222" t="s">
        <v>101</v>
      </c>
    </row>
    <row r="11" spans="1:15" ht="26.25" thickBot="1" x14ac:dyDescent="0.25">
      <c r="A11" s="304" t="s">
        <v>96</v>
      </c>
      <c r="B11" s="219" t="s">
        <v>97</v>
      </c>
      <c r="C11" s="202" t="s">
        <v>185</v>
      </c>
      <c r="D11" s="202" t="s">
        <v>161</v>
      </c>
      <c r="E11" s="220" t="s">
        <v>136</v>
      </c>
      <c r="F11" s="223" t="s">
        <v>90</v>
      </c>
      <c r="G11" s="224" t="s">
        <v>102</v>
      </c>
    </row>
    <row r="12" spans="1:15" x14ac:dyDescent="0.2">
      <c r="A12" s="305">
        <v>2026</v>
      </c>
      <c r="B12" s="123">
        <v>46174</v>
      </c>
      <c r="C12" s="199">
        <v>0.33333333333333331</v>
      </c>
      <c r="D12" s="201">
        <f>C12*$D$9</f>
        <v>8</v>
      </c>
      <c r="E12" s="397" t="s">
        <v>92</v>
      </c>
      <c r="F12" s="124">
        <v>0</v>
      </c>
      <c r="G12" s="125"/>
    </row>
    <row r="13" spans="1:15" x14ac:dyDescent="0.2">
      <c r="A13" s="306"/>
      <c r="B13" s="126"/>
      <c r="C13" s="197"/>
      <c r="D13" s="201">
        <f t="shared" ref="D13:D21" si="0">C13*$D$9</f>
        <v>0</v>
      </c>
      <c r="E13" s="398"/>
      <c r="F13" s="127">
        <f>D13</f>
        <v>0</v>
      </c>
      <c r="G13" s="128"/>
    </row>
    <row r="14" spans="1:15" x14ac:dyDescent="0.2">
      <c r="A14" s="306"/>
      <c r="B14" s="126"/>
      <c r="C14" s="198"/>
      <c r="D14" s="201">
        <f t="shared" si="0"/>
        <v>0</v>
      </c>
      <c r="E14" s="398"/>
      <c r="F14" s="127">
        <v>0</v>
      </c>
      <c r="G14" s="128"/>
    </row>
    <row r="15" spans="1:15" x14ac:dyDescent="0.2">
      <c r="A15" s="306"/>
      <c r="B15" s="126"/>
      <c r="C15" s="198"/>
      <c r="D15" s="201">
        <f t="shared" si="0"/>
        <v>0</v>
      </c>
      <c r="E15" s="398"/>
      <c r="F15" s="127">
        <v>0</v>
      </c>
      <c r="G15" s="128"/>
    </row>
    <row r="16" spans="1:15" x14ac:dyDescent="0.2">
      <c r="A16" s="306"/>
      <c r="B16" s="126"/>
      <c r="C16" s="126"/>
      <c r="D16" s="201">
        <f t="shared" si="0"/>
        <v>0</v>
      </c>
      <c r="E16" s="398"/>
      <c r="F16" s="127">
        <v>0</v>
      </c>
      <c r="G16" s="128"/>
    </row>
    <row r="17" spans="1:7" x14ac:dyDescent="0.2">
      <c r="A17" s="306"/>
      <c r="B17" s="126"/>
      <c r="C17" s="126"/>
      <c r="D17" s="201">
        <f t="shared" si="0"/>
        <v>0</v>
      </c>
      <c r="E17" s="398"/>
      <c r="F17" s="127">
        <v>0</v>
      </c>
      <c r="G17" s="128"/>
    </row>
    <row r="18" spans="1:7" x14ac:dyDescent="0.2">
      <c r="A18" s="307"/>
      <c r="B18" s="129"/>
      <c r="C18" s="126"/>
      <c r="D18" s="201">
        <f t="shared" si="0"/>
        <v>0</v>
      </c>
      <c r="E18" s="398"/>
      <c r="F18" s="127">
        <v>0</v>
      </c>
      <c r="G18" s="128"/>
    </row>
    <row r="19" spans="1:7" x14ac:dyDescent="0.2">
      <c r="A19" s="307"/>
      <c r="B19" s="129"/>
      <c r="C19" s="126"/>
      <c r="D19" s="201">
        <f t="shared" si="0"/>
        <v>0</v>
      </c>
      <c r="E19" s="398"/>
      <c r="F19" s="127">
        <v>0</v>
      </c>
      <c r="G19" s="128"/>
    </row>
    <row r="20" spans="1:7" x14ac:dyDescent="0.2">
      <c r="A20" s="307"/>
      <c r="B20" s="129"/>
      <c r="C20" s="126"/>
      <c r="D20" s="201">
        <f t="shared" si="0"/>
        <v>0</v>
      </c>
      <c r="E20" s="398"/>
      <c r="F20" s="127">
        <v>0</v>
      </c>
      <c r="G20" s="128"/>
    </row>
    <row r="21" spans="1:7" ht="13.5" thickBot="1" x14ac:dyDescent="0.25">
      <c r="A21" s="306"/>
      <c r="B21" s="126"/>
      <c r="C21" s="126"/>
      <c r="D21" s="201">
        <f t="shared" si="0"/>
        <v>0</v>
      </c>
      <c r="E21" s="398"/>
      <c r="F21" s="127">
        <v>0</v>
      </c>
      <c r="G21" s="128"/>
    </row>
    <row r="22" spans="1:7" ht="26.25" thickBot="1" x14ac:dyDescent="0.25">
      <c r="A22" s="243"/>
      <c r="B22" s="244" t="s">
        <v>43</v>
      </c>
      <c r="C22" s="245">
        <f>SUM(C12:C21)</f>
        <v>0.33333333333333331</v>
      </c>
      <c r="D22" s="246">
        <f>SUM(D12:D21)</f>
        <v>8</v>
      </c>
      <c r="E22" s="249" t="s">
        <v>91</v>
      </c>
      <c r="F22" s="247">
        <f>SUM(F12:F21)</f>
        <v>0</v>
      </c>
      <c r="G22" s="248"/>
    </row>
  </sheetData>
  <sheetProtection insertRows="0"/>
  <mergeCells count="9">
    <mergeCell ref="D6:E6"/>
    <mergeCell ref="A1:E1"/>
    <mergeCell ref="A8:E8"/>
    <mergeCell ref="A10:B10"/>
    <mergeCell ref="A2:G2"/>
    <mergeCell ref="A5:E5"/>
    <mergeCell ref="C10:D10"/>
    <mergeCell ref="A6:C6"/>
    <mergeCell ref="F9:G9"/>
  </mergeCells>
  <pageMargins left="0.78740157499999996" right="0.68" top="0.6" bottom="0.984251969" header="0.4921259845" footer="0.4921259845"/>
  <pageSetup paperSize="9" scale="57"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'Drop&amp;Down Liste'!$A$60:$A$119</xm:f>
          </x14:formula1>
          <xm:sqref>G6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70C0"/>
  </sheetPr>
  <dimension ref="A1:J17"/>
  <sheetViews>
    <sheetView zoomScaleNormal="100" workbookViewId="0">
      <selection activeCell="A2" sqref="A2:I2"/>
    </sheetView>
  </sheetViews>
  <sheetFormatPr baseColWidth="10" defaultColWidth="11.42578125" defaultRowHeight="12.75" x14ac:dyDescent="0.2"/>
  <cols>
    <col min="1" max="1" width="41.7109375" customWidth="1"/>
    <col min="2" max="2" width="21.28515625" bestFit="1" customWidth="1"/>
    <col min="3" max="3" width="40.5703125" customWidth="1"/>
    <col min="4" max="4" width="19" customWidth="1"/>
    <col min="5" max="5" width="22.85546875" customWidth="1"/>
    <col min="6" max="6" width="25" customWidth="1"/>
    <col min="7" max="7" width="20.85546875" customWidth="1"/>
    <col min="8" max="8" width="19.28515625" customWidth="1"/>
  </cols>
  <sheetData>
    <row r="1" spans="1:10" s="11" customFormat="1" ht="57.75" customHeight="1" x14ac:dyDescent="0.2"/>
    <row r="2" spans="1:10" ht="28.9" customHeight="1" x14ac:dyDescent="0.2">
      <c r="A2" s="501" t="s">
        <v>89</v>
      </c>
      <c r="B2" s="501"/>
      <c r="C2" s="501"/>
      <c r="D2" s="501"/>
      <c r="E2" s="501"/>
      <c r="F2" s="501"/>
      <c r="G2" s="501"/>
      <c r="H2" s="501"/>
      <c r="I2" s="501"/>
    </row>
    <row r="4" spans="1:10" ht="53.25" customHeight="1" x14ac:dyDescent="0.2">
      <c r="A4" s="546" t="s">
        <v>228</v>
      </c>
      <c r="B4" s="546"/>
      <c r="C4" s="546"/>
      <c r="D4" s="546"/>
      <c r="E4" s="546"/>
      <c r="F4" s="546"/>
      <c r="G4" s="546"/>
    </row>
    <row r="5" spans="1:10" ht="25.5" customHeight="1" thickBot="1" x14ac:dyDescent="0.25">
      <c r="A5" s="280" t="s">
        <v>260</v>
      </c>
      <c r="B5" s="281">
        <v>66.62</v>
      </c>
    </row>
    <row r="6" spans="1:10" ht="13.5" thickBot="1" x14ac:dyDescent="0.25">
      <c r="F6" s="543" t="s">
        <v>153</v>
      </c>
      <c r="G6" s="553"/>
      <c r="H6" s="553"/>
      <c r="I6" s="544"/>
    </row>
    <row r="7" spans="1:10" s="10" customFormat="1" ht="25.5" x14ac:dyDescent="0.2">
      <c r="A7" s="147" t="s">
        <v>206</v>
      </c>
      <c r="B7" s="203" t="s">
        <v>93</v>
      </c>
      <c r="C7" s="203" t="s">
        <v>105</v>
      </c>
      <c r="D7" s="204" t="s">
        <v>225</v>
      </c>
      <c r="E7" s="204" t="s">
        <v>27</v>
      </c>
      <c r="F7" s="334" t="s">
        <v>150</v>
      </c>
      <c r="G7" s="335" t="s">
        <v>104</v>
      </c>
      <c r="H7" s="517" t="s">
        <v>44</v>
      </c>
      <c r="I7" s="518"/>
    </row>
    <row r="8" spans="1:10" ht="26.25" thickBot="1" x14ac:dyDescent="0.25">
      <c r="A8" s="286"/>
      <c r="B8" s="205" t="s">
        <v>162</v>
      </c>
      <c r="C8" s="308" t="s">
        <v>136</v>
      </c>
      <c r="D8" s="287" t="s">
        <v>85</v>
      </c>
      <c r="E8" s="288" t="s">
        <v>86</v>
      </c>
      <c r="F8" s="336" t="s">
        <v>86</v>
      </c>
      <c r="G8" s="337" t="s">
        <v>86</v>
      </c>
      <c r="H8" s="547"/>
      <c r="I8" s="548"/>
    </row>
    <row r="9" spans="1:10" x14ac:dyDescent="0.2">
      <c r="A9" s="309" t="s">
        <v>226</v>
      </c>
      <c r="B9" s="310" t="s">
        <v>227</v>
      </c>
      <c r="C9" s="311" t="s">
        <v>107</v>
      </c>
      <c r="D9" s="339"/>
      <c r="E9" s="356">
        <f>D9*$B$5</f>
        <v>0</v>
      </c>
      <c r="F9" s="357">
        <f>E9-G9</f>
        <v>0</v>
      </c>
      <c r="G9" s="357">
        <f>D9*$B$5</f>
        <v>0</v>
      </c>
      <c r="H9" s="549"/>
      <c r="I9" s="550"/>
    </row>
    <row r="10" spans="1:10" x14ac:dyDescent="0.2">
      <c r="A10" s="169"/>
      <c r="B10" s="168"/>
      <c r="C10" s="311"/>
      <c r="D10" s="340"/>
      <c r="E10" s="358">
        <f>D10*$B$5</f>
        <v>0</v>
      </c>
      <c r="F10" s="357">
        <f>E10-G10</f>
        <v>0</v>
      </c>
      <c r="G10" s="357">
        <f>D10*$B$5</f>
        <v>0</v>
      </c>
      <c r="H10" s="549"/>
      <c r="I10" s="550"/>
    </row>
    <row r="11" spans="1:10" ht="13.5" thickBot="1" x14ac:dyDescent="0.25">
      <c r="A11" s="170"/>
      <c r="B11" s="171"/>
      <c r="C11" s="312"/>
      <c r="D11" s="340"/>
      <c r="E11" s="358">
        <f>D11*$B$5</f>
        <v>0</v>
      </c>
      <c r="F11" s="357">
        <f>E11-G11</f>
        <v>0</v>
      </c>
      <c r="G11" s="357">
        <f>D11*$B$5</f>
        <v>0</v>
      </c>
      <c r="H11" s="549"/>
      <c r="I11" s="550"/>
    </row>
    <row r="12" spans="1:10" ht="46.5" customHeight="1" thickBot="1" x14ac:dyDescent="0.25">
      <c r="A12" s="282" t="s">
        <v>84</v>
      </c>
      <c r="B12" s="545"/>
      <c r="C12" s="545"/>
      <c r="D12" s="283">
        <f>SUM(D9:D11)</f>
        <v>0</v>
      </c>
      <c r="E12" s="338">
        <f>SUM(E9:E11)</f>
        <v>0</v>
      </c>
      <c r="F12" s="284">
        <f>SUM(F9:F11)</f>
        <v>0</v>
      </c>
      <c r="G12" s="285">
        <f>SUM(G9:G11)</f>
        <v>0</v>
      </c>
      <c r="H12" s="551"/>
      <c r="I12" s="552"/>
      <c r="J12" s="172"/>
    </row>
    <row r="15" spans="1:10" x14ac:dyDescent="0.2">
      <c r="A15" s="109"/>
    </row>
    <row r="16" spans="1:10" x14ac:dyDescent="0.2">
      <c r="A16" s="109"/>
      <c r="B16" s="109"/>
    </row>
    <row r="17" spans="1:3" ht="37.9" customHeight="1" x14ac:dyDescent="0.2">
      <c r="A17" s="173"/>
      <c r="B17" s="173"/>
      <c r="C17" s="173"/>
    </row>
  </sheetData>
  <protectedRanges>
    <protectedRange sqref="G12 D9:F11" name="Bereich1_3"/>
  </protectedRanges>
  <mergeCells count="10">
    <mergeCell ref="A2:I2"/>
    <mergeCell ref="B12:C12"/>
    <mergeCell ref="A4:G4"/>
    <mergeCell ref="H7:I7"/>
    <mergeCell ref="H8:I8"/>
    <mergeCell ref="H9:I9"/>
    <mergeCell ref="H12:I12"/>
    <mergeCell ref="F6:I6"/>
    <mergeCell ref="H10:I10"/>
    <mergeCell ref="H11:I11"/>
  </mergeCells>
  <pageMargins left="0.7" right="0.7" top="0.78740157499999996" bottom="0.78740157499999996" header="0.3" footer="0.3"/>
  <pageSetup paperSize="9" scale="6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70C0"/>
    <pageSetUpPr fitToPage="1"/>
  </sheetPr>
  <dimension ref="A1:X11"/>
  <sheetViews>
    <sheetView topLeftCell="F1" zoomScaleNormal="100" workbookViewId="0">
      <selection activeCell="A2" sqref="A2:S2"/>
    </sheetView>
  </sheetViews>
  <sheetFormatPr baseColWidth="10" defaultColWidth="11.42578125" defaultRowHeight="12.75" x14ac:dyDescent="0.2"/>
  <cols>
    <col min="1" max="1" width="7.28515625" style="13" customWidth="1"/>
    <col min="2" max="2" width="9.7109375" style="13" bestFit="1" customWidth="1"/>
    <col min="3" max="3" width="12" style="13" customWidth="1"/>
    <col min="4" max="4" width="14.5703125" style="13" customWidth="1"/>
    <col min="5" max="5" width="12" style="13" bestFit="1" customWidth="1"/>
    <col min="6" max="6" width="20.28515625" style="13" customWidth="1"/>
    <col min="7" max="8" width="22.42578125" style="13" customWidth="1"/>
    <col min="9" max="9" width="16.42578125" style="13" customWidth="1"/>
    <col min="10" max="10" width="13" style="13" customWidth="1"/>
    <col min="11" max="11" width="12.85546875" style="13" customWidth="1"/>
    <col min="12" max="12" width="15" style="13" customWidth="1"/>
    <col min="13" max="13" width="18.7109375" style="13" customWidth="1"/>
    <col min="14" max="14" width="14.140625" style="13" customWidth="1"/>
    <col min="15" max="15" width="16.28515625" style="13" customWidth="1"/>
    <col min="16" max="16" width="15.7109375" style="13" customWidth="1"/>
    <col min="17" max="17" width="11.85546875" style="13" customWidth="1"/>
    <col min="18" max="18" width="16" style="13" customWidth="1"/>
    <col min="19" max="19" width="52.28515625" style="13" customWidth="1"/>
    <col min="20" max="21" width="16.85546875" style="13" hidden="1" customWidth="1"/>
    <col min="22" max="23" width="6.140625" style="13" hidden="1" customWidth="1"/>
    <col min="24" max="24" width="0" style="13" hidden="1" customWidth="1"/>
    <col min="25" max="16384" width="11.42578125" style="13"/>
  </cols>
  <sheetData>
    <row r="1" spans="1:24" s="11" customFormat="1" ht="57.75" customHeight="1" x14ac:dyDescent="0.2">
      <c r="A1" s="509"/>
      <c r="B1" s="509"/>
      <c r="C1" s="509"/>
      <c r="D1" s="509"/>
      <c r="E1" s="509"/>
    </row>
    <row r="2" spans="1:24" customFormat="1" ht="28.15" customHeight="1" thickBot="1" x14ac:dyDescent="0.25">
      <c r="A2" s="501" t="s">
        <v>110</v>
      </c>
      <c r="B2" s="501"/>
      <c r="C2" s="501"/>
      <c r="D2" s="501"/>
      <c r="E2" s="501"/>
      <c r="F2" s="501"/>
      <c r="G2" s="501"/>
      <c r="H2" s="501"/>
      <c r="I2" s="501"/>
      <c r="J2" s="501"/>
      <c r="K2" s="501"/>
      <c r="L2" s="501"/>
      <c r="M2" s="501"/>
      <c r="N2" s="501"/>
      <c r="O2" s="501"/>
      <c r="P2" s="501"/>
      <c r="Q2" s="501"/>
      <c r="R2" s="501"/>
      <c r="S2" s="501"/>
    </row>
    <row r="3" spans="1:24" ht="15" customHeight="1" thickBot="1" x14ac:dyDescent="0.25">
      <c r="A3" s="557" t="s">
        <v>120</v>
      </c>
      <c r="B3" s="557"/>
      <c r="C3" s="557"/>
      <c r="D3" s="557"/>
      <c r="E3" s="557"/>
      <c r="F3" s="557"/>
      <c r="G3" s="295" t="str">
        <f>Deckblatt!B12</f>
        <v>Datum VON</v>
      </c>
      <c r="H3" s="295" t="s">
        <v>49</v>
      </c>
      <c r="I3" s="295" t="str">
        <f>Deckblatt!D12</f>
        <v>Datum BIS</v>
      </c>
      <c r="J3" s="228"/>
      <c r="K3" s="175"/>
      <c r="L3" s="175"/>
      <c r="M3" s="175"/>
      <c r="N3" s="175"/>
      <c r="O3" s="175"/>
      <c r="P3" s="175"/>
      <c r="Q3" s="558" t="s">
        <v>153</v>
      </c>
      <c r="R3" s="559"/>
      <c r="S3" s="560"/>
    </row>
    <row r="4" spans="1:24" s="15" customFormat="1" ht="71.25" customHeight="1" x14ac:dyDescent="0.2">
      <c r="A4" s="210" t="s">
        <v>62</v>
      </c>
      <c r="B4" s="206" t="s">
        <v>148</v>
      </c>
      <c r="C4" s="206" t="s">
        <v>109</v>
      </c>
      <c r="D4" s="206" t="s">
        <v>108</v>
      </c>
      <c r="E4" s="206" t="s">
        <v>63</v>
      </c>
      <c r="F4" s="206" t="s">
        <v>64</v>
      </c>
      <c r="G4" s="206" t="s">
        <v>65</v>
      </c>
      <c r="H4" s="206" t="s">
        <v>190</v>
      </c>
      <c r="I4" s="206" t="s">
        <v>188</v>
      </c>
      <c r="J4" s="206" t="s">
        <v>187</v>
      </c>
      <c r="K4" s="206" t="s">
        <v>200</v>
      </c>
      <c r="L4" s="206" t="s">
        <v>189</v>
      </c>
      <c r="M4" s="206" t="s">
        <v>202</v>
      </c>
      <c r="N4" s="206" t="s">
        <v>114</v>
      </c>
      <c r="O4" s="207" t="s">
        <v>204</v>
      </c>
      <c r="P4" s="213" t="s">
        <v>66</v>
      </c>
      <c r="Q4" s="176" t="s">
        <v>67</v>
      </c>
      <c r="R4" s="177" t="s">
        <v>68</v>
      </c>
      <c r="S4" s="178" t="s">
        <v>44</v>
      </c>
      <c r="T4" s="179" t="s">
        <v>170</v>
      </c>
      <c r="U4" s="179" t="s">
        <v>171</v>
      </c>
      <c r="V4" s="179"/>
      <c r="W4" s="179"/>
      <c r="X4" s="179" t="s">
        <v>172</v>
      </c>
    </row>
    <row r="5" spans="1:24" s="180" customFormat="1" ht="68.25" thickBot="1" x14ac:dyDescent="0.25">
      <c r="A5" s="214"/>
      <c r="B5" s="208" t="s">
        <v>69</v>
      </c>
      <c r="C5" s="208"/>
      <c r="D5" s="208"/>
      <c r="E5" s="208" t="s">
        <v>149</v>
      </c>
      <c r="F5" s="208" t="s">
        <v>70</v>
      </c>
      <c r="G5" s="208" t="s">
        <v>71</v>
      </c>
      <c r="H5" s="208" t="s">
        <v>173</v>
      </c>
      <c r="I5" s="208" t="s">
        <v>112</v>
      </c>
      <c r="J5" s="208" t="s">
        <v>113</v>
      </c>
      <c r="K5" s="208" t="s">
        <v>72</v>
      </c>
      <c r="L5" s="208" t="s">
        <v>201</v>
      </c>
      <c r="M5" s="208" t="s">
        <v>203</v>
      </c>
      <c r="N5" s="208" t="s">
        <v>111</v>
      </c>
      <c r="O5" s="209" t="s">
        <v>205</v>
      </c>
      <c r="P5" s="217" t="s">
        <v>115</v>
      </c>
      <c r="Q5" s="16" t="s">
        <v>73</v>
      </c>
      <c r="R5" s="396" t="s">
        <v>74</v>
      </c>
      <c r="S5" s="17" t="s">
        <v>75</v>
      </c>
      <c r="T5" s="13"/>
      <c r="U5" s="13"/>
    </row>
    <row r="6" spans="1:24" x14ac:dyDescent="0.2">
      <c r="A6" s="181"/>
      <c r="B6" s="182"/>
      <c r="C6" s="182"/>
      <c r="D6" s="182"/>
      <c r="E6" s="182"/>
      <c r="F6" s="183"/>
      <c r="G6" s="183"/>
      <c r="H6" s="183"/>
      <c r="I6" s="350">
        <v>0</v>
      </c>
      <c r="J6" s="351">
        <f>I6/1.2</f>
        <v>0</v>
      </c>
      <c r="K6" s="350">
        <v>0</v>
      </c>
      <c r="L6" s="351">
        <f>I6-K6</f>
        <v>0</v>
      </c>
      <c r="M6" s="352">
        <f>L6/1.2</f>
        <v>0</v>
      </c>
      <c r="N6" s="319">
        <f>'Instrumente Ausrüstung'!F7</f>
        <v>24</v>
      </c>
      <c r="O6" s="319">
        <f>'Instrumente Ausrüstung'!G7</f>
        <v>12</v>
      </c>
      <c r="P6" s="353">
        <f t="shared" ref="P6:P10" si="0">M6/N6*O6</f>
        <v>0</v>
      </c>
      <c r="Q6" s="354">
        <v>0</v>
      </c>
      <c r="R6" s="355">
        <f>P6-Q6</f>
        <v>0</v>
      </c>
      <c r="S6" s="188"/>
    </row>
    <row r="7" spans="1:24" x14ac:dyDescent="0.2">
      <c r="A7" s="189"/>
      <c r="B7" s="190"/>
      <c r="C7" s="190"/>
      <c r="D7" s="190"/>
      <c r="E7" s="190"/>
      <c r="F7" s="191"/>
      <c r="G7" s="191"/>
      <c r="H7" s="183"/>
      <c r="I7" s="350">
        <v>0</v>
      </c>
      <c r="J7" s="351">
        <f t="shared" ref="J7:J10" si="1">I7/1.2</f>
        <v>0</v>
      </c>
      <c r="K7" s="350">
        <v>0</v>
      </c>
      <c r="L7" s="351">
        <v>0</v>
      </c>
      <c r="M7" s="352">
        <f t="shared" ref="M7:M10" si="2">L7/1.2</f>
        <v>0</v>
      </c>
      <c r="N7" s="319">
        <v>24</v>
      </c>
      <c r="O7" s="319">
        <v>24</v>
      </c>
      <c r="P7" s="353">
        <f t="shared" si="0"/>
        <v>0</v>
      </c>
      <c r="Q7" s="354">
        <v>0</v>
      </c>
      <c r="R7" s="355">
        <f>P7-Q7</f>
        <v>0</v>
      </c>
      <c r="S7" s="192"/>
    </row>
    <row r="8" spans="1:24" x14ac:dyDescent="0.2">
      <c r="A8" s="189"/>
      <c r="B8" s="190"/>
      <c r="C8" s="190"/>
      <c r="D8" s="190"/>
      <c r="E8" s="190"/>
      <c r="F8" s="191"/>
      <c r="G8" s="191"/>
      <c r="H8" s="183"/>
      <c r="I8" s="350">
        <v>0</v>
      </c>
      <c r="J8" s="351">
        <f t="shared" si="1"/>
        <v>0</v>
      </c>
      <c r="K8" s="350">
        <v>0</v>
      </c>
      <c r="L8" s="351">
        <v>0</v>
      </c>
      <c r="M8" s="352">
        <f t="shared" si="2"/>
        <v>0</v>
      </c>
      <c r="N8" s="319">
        <v>24</v>
      </c>
      <c r="O8" s="319">
        <v>24</v>
      </c>
      <c r="P8" s="353">
        <f t="shared" si="0"/>
        <v>0</v>
      </c>
      <c r="Q8" s="354">
        <v>0</v>
      </c>
      <c r="R8" s="355">
        <f t="shared" ref="R8:R10" si="3">P8-Q8</f>
        <v>0</v>
      </c>
      <c r="S8" s="192"/>
    </row>
    <row r="9" spans="1:24" x14ac:dyDescent="0.2">
      <c r="A9" s="189"/>
      <c r="B9" s="190"/>
      <c r="C9" s="190"/>
      <c r="D9" s="190"/>
      <c r="E9" s="190"/>
      <c r="F9" s="191"/>
      <c r="G9" s="191"/>
      <c r="H9" s="183"/>
      <c r="I9" s="350">
        <v>0</v>
      </c>
      <c r="J9" s="351">
        <f t="shared" si="1"/>
        <v>0</v>
      </c>
      <c r="K9" s="350">
        <v>0</v>
      </c>
      <c r="L9" s="351">
        <v>0</v>
      </c>
      <c r="M9" s="352">
        <f t="shared" si="2"/>
        <v>0</v>
      </c>
      <c r="N9" s="319">
        <v>24</v>
      </c>
      <c r="O9" s="319">
        <v>24</v>
      </c>
      <c r="P9" s="353">
        <f t="shared" si="0"/>
        <v>0</v>
      </c>
      <c r="Q9" s="354">
        <v>0</v>
      </c>
      <c r="R9" s="355">
        <f t="shared" si="3"/>
        <v>0</v>
      </c>
      <c r="S9" s="192"/>
    </row>
    <row r="10" spans="1:24" ht="13.5" thickBot="1" x14ac:dyDescent="0.25">
      <c r="A10" s="189"/>
      <c r="B10" s="190"/>
      <c r="C10" s="190"/>
      <c r="D10" s="190"/>
      <c r="E10" s="190"/>
      <c r="F10" s="191"/>
      <c r="G10" s="191"/>
      <c r="H10" s="183"/>
      <c r="I10" s="350">
        <v>0</v>
      </c>
      <c r="J10" s="351">
        <f t="shared" si="1"/>
        <v>0</v>
      </c>
      <c r="K10" s="350">
        <v>0</v>
      </c>
      <c r="L10" s="351">
        <v>0</v>
      </c>
      <c r="M10" s="352">
        <f t="shared" si="2"/>
        <v>0</v>
      </c>
      <c r="N10" s="319">
        <v>24</v>
      </c>
      <c r="O10" s="319">
        <v>24</v>
      </c>
      <c r="P10" s="353">
        <f t="shared" si="0"/>
        <v>0</v>
      </c>
      <c r="Q10" s="354">
        <v>0</v>
      </c>
      <c r="R10" s="355">
        <f t="shared" si="3"/>
        <v>0</v>
      </c>
      <c r="S10" s="192"/>
    </row>
    <row r="11" spans="1:24" ht="26.25" customHeight="1" thickBot="1" x14ac:dyDescent="0.25">
      <c r="A11" s="554" t="s">
        <v>84</v>
      </c>
      <c r="B11" s="555"/>
      <c r="C11" s="555"/>
      <c r="D11" s="555"/>
      <c r="E11" s="555"/>
      <c r="F11" s="555"/>
      <c r="G11" s="555"/>
      <c r="H11" s="556"/>
      <c r="I11" s="289">
        <f>SUM(I6:I10)</f>
        <v>0</v>
      </c>
      <c r="J11" s="289">
        <f>SUM(J6:J10)</f>
        <v>0</v>
      </c>
      <c r="K11" s="289">
        <f>SUM(K6:K10)</f>
        <v>0</v>
      </c>
      <c r="L11" s="289">
        <f>SUM(L6:L10)</f>
        <v>0</v>
      </c>
      <c r="M11" s="289">
        <f>SUM(M6:M10)</f>
        <v>0</v>
      </c>
      <c r="N11" s="289"/>
      <c r="O11" s="290"/>
      <c r="P11" s="291">
        <f>SUM(P6:P10)</f>
        <v>0</v>
      </c>
      <c r="Q11" s="292">
        <f>SUM(Q6:Q10)</f>
        <v>0</v>
      </c>
      <c r="R11" s="293">
        <f>SUM(R6:R10)</f>
        <v>0</v>
      </c>
      <c r="S11" s="294"/>
    </row>
  </sheetData>
  <mergeCells count="5">
    <mergeCell ref="A11:H11"/>
    <mergeCell ref="A2:S2"/>
    <mergeCell ref="A3:F3"/>
    <mergeCell ref="A1:E1"/>
    <mergeCell ref="Q3:S3"/>
  </mergeCells>
  <dataValidations count="1">
    <dataValidation type="list" allowBlank="1" showInputMessage="1" showErrorMessage="1" sqref="H6:H10" xr:uid="{00000000-0002-0000-0E00-000000000000}">
      <formula1>$U$4:$X$4</formula1>
    </dataValidation>
  </dataValidations>
  <pageMargins left="0.47244094488188981" right="0.39370078740157483" top="0.73" bottom="0.48" header="0.39370078740157483" footer="0.23"/>
  <pageSetup paperSize="9" scale="61" fitToHeight="0" orientation="landscape" horizontalDpi="4294967292" r:id="rId1"/>
  <headerFooter alignWithMargins="0">
    <oddHeader>&amp;L&amp;"Arial,Fett"RECHNUNGSAUFSTELLUNG&amp;"Arial,Standard" (Abrechnungsformblatt 1)&amp;C
&amp;"Arial,Fett"ORIGINALE samt Zahlungsnachweisen sind beizulegen!&amp;RNÖ Wirtschafts- und Tourismusfonds, 
3109 St. Pölten, Landhausplatz 1, Haus 14</oddHeader>
    <oddFooter>&amp;L&amp;8Version 01&amp;C&amp;8Weitere Informationen finden Sie im Internet unter www.noe.gv.at &amp;R&amp;8RD 9-10 V 2.00
ab 06.12.2018
Seite &amp;P von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1000000}">
          <x14:formula1>
            <xm:f>'Drop&amp;Down Liste'!$A$2:$A$8</xm:f>
          </x14:formula1>
          <xm:sqref>N6:N10</xm:sqref>
        </x14:dataValidation>
        <x14:dataValidation type="list" allowBlank="1" showInputMessage="1" showErrorMessage="1" xr:uid="{00000000-0002-0000-0E00-000002000000}">
          <x14:formula1>
            <xm:f>'Drop&amp;Down Liste'!$A$11:$A$46</xm:f>
          </x14:formula1>
          <xm:sqref>O6:O10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70C0"/>
    <pageSetUpPr fitToPage="1"/>
  </sheetPr>
  <dimension ref="A1:T11"/>
  <sheetViews>
    <sheetView zoomScaleNormal="100" workbookViewId="0">
      <selection activeCell="A2" sqref="A2:O2"/>
    </sheetView>
  </sheetViews>
  <sheetFormatPr baseColWidth="10" defaultColWidth="11.42578125" defaultRowHeight="12.75" x14ac:dyDescent="0.2"/>
  <cols>
    <col min="1" max="1" width="9.7109375" style="13" customWidth="1"/>
    <col min="2" max="2" width="9.7109375" style="13" bestFit="1" customWidth="1"/>
    <col min="3" max="3" width="13" style="13" bestFit="1" customWidth="1"/>
    <col min="4" max="4" width="13.7109375" style="13" customWidth="1"/>
    <col min="5" max="5" width="13.28515625" style="13" customWidth="1"/>
    <col min="6" max="6" width="32.140625" style="13" customWidth="1"/>
    <col min="7" max="7" width="22.42578125" style="13" customWidth="1"/>
    <col min="8" max="8" width="13.7109375" style="13" customWidth="1"/>
    <col min="9" max="9" width="13" style="13" customWidth="1"/>
    <col min="10" max="10" width="12.85546875" style="13" customWidth="1"/>
    <col min="11" max="11" width="15.140625" style="13" customWidth="1"/>
    <col min="12" max="12" width="17.42578125" style="13" customWidth="1"/>
    <col min="13" max="13" width="16.140625" style="13" customWidth="1"/>
    <col min="14" max="14" width="16" style="13" customWidth="1"/>
    <col min="15" max="15" width="33.5703125" style="13" customWidth="1"/>
    <col min="16" max="16" width="16.85546875" style="13" customWidth="1"/>
    <col min="17" max="17" width="6.140625" style="13" hidden="1" customWidth="1"/>
    <col min="18" max="18" width="0" style="13" hidden="1" customWidth="1"/>
    <col min="19" max="16384" width="11.42578125" style="13"/>
  </cols>
  <sheetData>
    <row r="1" spans="1:20" s="11" customFormat="1" ht="57.75" customHeight="1" x14ac:dyDescent="0.2"/>
    <row r="2" spans="1:20" customFormat="1" ht="20.25" customHeight="1" thickBot="1" x14ac:dyDescent="0.25">
      <c r="A2" s="472" t="s">
        <v>87</v>
      </c>
      <c r="B2" s="472"/>
      <c r="C2" s="472"/>
      <c r="D2" s="472"/>
      <c r="E2" s="472"/>
      <c r="F2" s="472"/>
      <c r="G2" s="472"/>
      <c r="H2" s="472"/>
      <c r="I2" s="472"/>
      <c r="J2" s="472"/>
      <c r="K2" s="472"/>
      <c r="L2" s="472"/>
      <c r="M2" s="472"/>
      <c r="N2" s="472"/>
      <c r="O2" s="472"/>
    </row>
    <row r="3" spans="1:20" ht="15" customHeight="1" thickBot="1" x14ac:dyDescent="0.25">
      <c r="A3" s="557" t="s">
        <v>120</v>
      </c>
      <c r="B3" s="557"/>
      <c r="C3" s="557"/>
      <c r="D3" s="557"/>
      <c r="E3" s="557"/>
      <c r="F3" s="557"/>
      <c r="G3" s="295" t="str">
        <f>Deckblatt!B12</f>
        <v>Datum VON</v>
      </c>
      <c r="H3" s="174" t="s">
        <v>49</v>
      </c>
      <c r="I3" s="295" t="str">
        <f>Deckblatt!D12</f>
        <v>Datum BIS</v>
      </c>
      <c r="J3" s="175"/>
      <c r="M3" s="558" t="s">
        <v>153</v>
      </c>
      <c r="N3" s="559"/>
      <c r="O3" s="560"/>
    </row>
    <row r="4" spans="1:20" s="15" customFormat="1" ht="71.25" customHeight="1" x14ac:dyDescent="0.2">
      <c r="A4" s="210" t="s">
        <v>62</v>
      </c>
      <c r="B4" s="206" t="s">
        <v>148</v>
      </c>
      <c r="C4" s="206" t="s">
        <v>109</v>
      </c>
      <c r="D4" s="206" t="s">
        <v>108</v>
      </c>
      <c r="E4" s="206" t="s">
        <v>63</v>
      </c>
      <c r="F4" s="206" t="s">
        <v>64</v>
      </c>
      <c r="G4" s="206" t="s">
        <v>65</v>
      </c>
      <c r="H4" s="206" t="s">
        <v>188</v>
      </c>
      <c r="I4" s="206" t="s">
        <v>187</v>
      </c>
      <c r="J4" s="206" t="s">
        <v>200</v>
      </c>
      <c r="K4" s="206" t="s">
        <v>198</v>
      </c>
      <c r="L4" s="206" t="s">
        <v>66</v>
      </c>
      <c r="M4" s="176" t="s">
        <v>67</v>
      </c>
      <c r="N4" s="177" t="s">
        <v>68</v>
      </c>
      <c r="O4" s="178" t="s">
        <v>44</v>
      </c>
    </row>
    <row r="5" spans="1:20" s="180" customFormat="1" ht="84" customHeight="1" thickBot="1" x14ac:dyDescent="0.25">
      <c r="A5" s="214"/>
      <c r="B5" s="208" t="s">
        <v>69</v>
      </c>
      <c r="C5" s="208"/>
      <c r="D5" s="208"/>
      <c r="E5" s="208" t="s">
        <v>149</v>
      </c>
      <c r="F5" s="208" t="s">
        <v>70</v>
      </c>
      <c r="G5" s="208" t="s">
        <v>71</v>
      </c>
      <c r="H5" s="208" t="s">
        <v>112</v>
      </c>
      <c r="I5" s="208" t="s">
        <v>113</v>
      </c>
      <c r="J5" s="208" t="s">
        <v>72</v>
      </c>
      <c r="K5" s="208" t="s">
        <v>199</v>
      </c>
      <c r="L5" s="208" t="s">
        <v>151</v>
      </c>
      <c r="M5" s="16" t="s">
        <v>73</v>
      </c>
      <c r="N5" s="396" t="s">
        <v>74</v>
      </c>
      <c r="O5" s="17" t="s">
        <v>75</v>
      </c>
      <c r="P5" s="13"/>
      <c r="Q5" s="13"/>
      <c r="R5" s="13"/>
      <c r="S5" s="13"/>
      <c r="T5" s="13"/>
    </row>
    <row r="6" spans="1:20" x14ac:dyDescent="0.2">
      <c r="A6" s="181"/>
      <c r="B6" s="182"/>
      <c r="C6" s="182"/>
      <c r="D6" s="182"/>
      <c r="E6" s="182"/>
      <c r="F6" s="183"/>
      <c r="G6" s="183"/>
      <c r="H6" s="184">
        <v>0</v>
      </c>
      <c r="I6" s="185">
        <f>H6/1.2</f>
        <v>0</v>
      </c>
      <c r="J6" s="184">
        <v>0</v>
      </c>
      <c r="K6" s="185">
        <f>H6-J6</f>
        <v>0</v>
      </c>
      <c r="L6" s="193">
        <f>K6/1.2</f>
        <v>0</v>
      </c>
      <c r="M6" s="186">
        <f>IF(H6-J6=K6,0,IF(H6-J6&lt;K6,J6/1.2,IF(H6-J6&gt;K6,0)))</f>
        <v>0</v>
      </c>
      <c r="N6" s="187">
        <f>L6-M6</f>
        <v>0</v>
      </c>
      <c r="O6" s="188"/>
    </row>
    <row r="7" spans="1:20" x14ac:dyDescent="0.2">
      <c r="A7" s="189"/>
      <c r="B7" s="190"/>
      <c r="C7" s="190"/>
      <c r="D7" s="190"/>
      <c r="E7" s="190"/>
      <c r="F7" s="191"/>
      <c r="G7" s="191"/>
      <c r="H7" s="184">
        <v>0</v>
      </c>
      <c r="I7" s="185">
        <f t="shared" ref="I7:I10" si="0">H7/1.2</f>
        <v>0</v>
      </c>
      <c r="J7" s="184">
        <v>0</v>
      </c>
      <c r="K7" s="185">
        <f t="shared" ref="K7:K10" si="1">H7-J7</f>
        <v>0</v>
      </c>
      <c r="L7" s="193">
        <f t="shared" ref="L7:L10" si="2">K7/1.2</f>
        <v>0</v>
      </c>
      <c r="M7" s="186">
        <f t="shared" ref="M7:M10" si="3">IF(H7-J7=K7,0,IF(H7-J7&lt;K7,J7/1.2,IF(H7-J7&gt;K7,0)))</f>
        <v>0</v>
      </c>
      <c r="N7" s="194">
        <f>L7-M7</f>
        <v>0</v>
      </c>
      <c r="O7" s="192"/>
    </row>
    <row r="8" spans="1:20" x14ac:dyDescent="0.2">
      <c r="A8" s="189"/>
      <c r="B8" s="190"/>
      <c r="C8" s="190"/>
      <c r="D8" s="190"/>
      <c r="E8" s="190"/>
      <c r="F8" s="191"/>
      <c r="G8" s="191"/>
      <c r="H8" s="184">
        <v>0</v>
      </c>
      <c r="I8" s="185">
        <f t="shared" si="0"/>
        <v>0</v>
      </c>
      <c r="J8" s="184">
        <v>0</v>
      </c>
      <c r="K8" s="185">
        <f t="shared" si="1"/>
        <v>0</v>
      </c>
      <c r="L8" s="193">
        <f t="shared" si="2"/>
        <v>0</v>
      </c>
      <c r="M8" s="186">
        <f t="shared" si="3"/>
        <v>0</v>
      </c>
      <c r="N8" s="194">
        <f>L8-M8</f>
        <v>0</v>
      </c>
      <c r="O8" s="192"/>
    </row>
    <row r="9" spans="1:20" x14ac:dyDescent="0.2">
      <c r="A9" s="189"/>
      <c r="B9" s="190"/>
      <c r="C9" s="190"/>
      <c r="D9" s="190"/>
      <c r="E9" s="190"/>
      <c r="F9" s="191"/>
      <c r="G9" s="191"/>
      <c r="H9" s="184">
        <v>0</v>
      </c>
      <c r="I9" s="185">
        <f t="shared" si="0"/>
        <v>0</v>
      </c>
      <c r="J9" s="184">
        <v>0</v>
      </c>
      <c r="K9" s="185">
        <f t="shared" si="1"/>
        <v>0</v>
      </c>
      <c r="L9" s="193">
        <f t="shared" si="2"/>
        <v>0</v>
      </c>
      <c r="M9" s="186">
        <f t="shared" si="3"/>
        <v>0</v>
      </c>
      <c r="N9" s="194">
        <f>L9-M9</f>
        <v>0</v>
      </c>
      <c r="O9" s="192"/>
    </row>
    <row r="10" spans="1:20" ht="13.5" thickBot="1" x14ac:dyDescent="0.25">
      <c r="A10" s="189"/>
      <c r="B10" s="190"/>
      <c r="C10" s="190"/>
      <c r="D10" s="190"/>
      <c r="E10" s="190"/>
      <c r="F10" s="191"/>
      <c r="G10" s="191"/>
      <c r="H10" s="184">
        <v>0</v>
      </c>
      <c r="I10" s="185">
        <f t="shared" si="0"/>
        <v>0</v>
      </c>
      <c r="J10" s="184">
        <v>0</v>
      </c>
      <c r="K10" s="185">
        <f t="shared" si="1"/>
        <v>0</v>
      </c>
      <c r="L10" s="193">
        <f t="shared" si="2"/>
        <v>0</v>
      </c>
      <c r="M10" s="186">
        <f t="shared" si="3"/>
        <v>0</v>
      </c>
      <c r="N10" s="194">
        <f>L10-M10</f>
        <v>0</v>
      </c>
      <c r="O10" s="192"/>
    </row>
    <row r="11" spans="1:20" s="300" customFormat="1" ht="30.6" customHeight="1" thickBot="1" x14ac:dyDescent="0.25">
      <c r="A11" s="554" t="s">
        <v>84</v>
      </c>
      <c r="B11" s="555"/>
      <c r="C11" s="555"/>
      <c r="D11" s="555"/>
      <c r="E11" s="555"/>
      <c r="F11" s="555"/>
      <c r="G11" s="556"/>
      <c r="H11" s="289">
        <f t="shared" ref="H11:N11" si="4">SUM(H6:H10)</f>
        <v>0</v>
      </c>
      <c r="I11" s="289">
        <f t="shared" si="4"/>
        <v>0</v>
      </c>
      <c r="J11" s="289">
        <f t="shared" si="4"/>
        <v>0</v>
      </c>
      <c r="K11" s="289">
        <f t="shared" si="4"/>
        <v>0</v>
      </c>
      <c r="L11" s="296">
        <f t="shared" si="4"/>
        <v>0</v>
      </c>
      <c r="M11" s="297">
        <f t="shared" si="4"/>
        <v>0</v>
      </c>
      <c r="N11" s="298">
        <f t="shared" si="4"/>
        <v>0</v>
      </c>
      <c r="O11" s="299"/>
    </row>
  </sheetData>
  <mergeCells count="4">
    <mergeCell ref="A2:O2"/>
    <mergeCell ref="A3:F3"/>
    <mergeCell ref="A11:G11"/>
    <mergeCell ref="M3:O3"/>
  </mergeCells>
  <pageMargins left="0.47244094488188981" right="0.39370078740157483" top="0.73" bottom="0.48" header="0.39370078740157483" footer="0.23"/>
  <pageSetup paperSize="9" scale="61" fitToHeight="0" orientation="landscape" horizontalDpi="4294967292" r:id="rId1"/>
  <headerFooter alignWithMargins="0">
    <oddHeader>&amp;L&amp;"Arial,Fett"RECHNUNGSAUFSTELLUNG&amp;"Arial,Standard" (Abrechnungsformblatt 1)&amp;C
&amp;"Arial,Fett"ORIGINALE samt Zahlungsnachweisen sind beizulegen!&amp;RNÖ Wirtschafts- und Tourismusfonds, 
3109 St. Pölten, Landhausplatz 1, Haus 14</oddHeader>
    <oddFooter>&amp;L&amp;8Version 01&amp;C&amp;8Weitere Informationen finden Sie im Internet unter www.noe.gv.at &amp;R&amp;8RD 9-10 V 2.00
ab 06.12.2018
Seite &amp;P von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B97D5-23A8-4F2B-B56F-AC99BA7FC204}">
  <sheetPr>
    <tabColor rgb="FF0070C0"/>
    <pageSetUpPr fitToPage="1"/>
  </sheetPr>
  <dimension ref="A1:T21"/>
  <sheetViews>
    <sheetView zoomScale="85" zoomScaleNormal="85" workbookViewId="0">
      <selection activeCell="A2" sqref="A2:O2"/>
    </sheetView>
  </sheetViews>
  <sheetFormatPr baseColWidth="10" defaultColWidth="11.42578125" defaultRowHeight="12.75" x14ac:dyDescent="0.2"/>
  <cols>
    <col min="1" max="1" width="9.7109375" style="13" customWidth="1"/>
    <col min="2" max="2" width="9.7109375" style="13" bestFit="1" customWidth="1"/>
    <col min="3" max="3" width="13" style="13" bestFit="1" customWidth="1"/>
    <col min="4" max="4" width="13.7109375" style="13" customWidth="1"/>
    <col min="5" max="5" width="13.28515625" style="13" customWidth="1"/>
    <col min="6" max="6" width="32.140625" style="13" customWidth="1"/>
    <col min="7" max="7" width="22.42578125" style="13" customWidth="1"/>
    <col min="8" max="8" width="13.7109375" style="13" customWidth="1"/>
    <col min="9" max="9" width="13" style="13" customWidth="1"/>
    <col min="10" max="10" width="12.85546875" style="13" customWidth="1"/>
    <col min="11" max="11" width="15.140625" style="13" customWidth="1"/>
    <col min="12" max="12" width="17.42578125" style="13" customWidth="1"/>
    <col min="13" max="13" width="16.140625" style="13" customWidth="1"/>
    <col min="14" max="14" width="16" style="13" customWidth="1"/>
    <col min="15" max="15" width="33.5703125" style="13" customWidth="1"/>
    <col min="16" max="16" width="16.85546875" style="13" customWidth="1"/>
    <col min="17" max="17" width="6.140625" style="13" hidden="1" customWidth="1"/>
    <col min="18" max="18" width="0" style="13" hidden="1" customWidth="1"/>
    <col min="19" max="16384" width="11.42578125" style="13"/>
  </cols>
  <sheetData>
    <row r="1" spans="1:20" s="11" customFormat="1" ht="57.75" customHeight="1" x14ac:dyDescent="0.2"/>
    <row r="2" spans="1:20" customFormat="1" ht="20.25" customHeight="1" thickBot="1" x14ac:dyDescent="0.25">
      <c r="A2" s="472" t="s">
        <v>262</v>
      </c>
      <c r="B2" s="472"/>
      <c r="C2" s="472"/>
      <c r="D2" s="472"/>
      <c r="E2" s="472"/>
      <c r="F2" s="472"/>
      <c r="G2" s="472"/>
      <c r="H2" s="472"/>
      <c r="I2" s="472"/>
      <c r="J2" s="472"/>
      <c r="K2" s="472"/>
      <c r="L2" s="472"/>
      <c r="M2" s="472"/>
      <c r="N2" s="472"/>
      <c r="O2" s="472"/>
    </row>
    <row r="3" spans="1:20" ht="15" customHeight="1" thickBot="1" x14ac:dyDescent="0.25">
      <c r="A3" s="557" t="s">
        <v>120</v>
      </c>
      <c r="B3" s="557"/>
      <c r="C3" s="557"/>
      <c r="D3" s="557"/>
      <c r="E3" s="557"/>
      <c r="F3" s="557"/>
      <c r="G3" s="295" t="str">
        <f>Deckblatt!B12</f>
        <v>Datum VON</v>
      </c>
      <c r="H3" s="174" t="s">
        <v>49</v>
      </c>
      <c r="I3" s="295" t="str">
        <f>Deckblatt!D12</f>
        <v>Datum BIS</v>
      </c>
      <c r="J3" s="175"/>
      <c r="M3" s="558" t="s">
        <v>153</v>
      </c>
      <c r="N3" s="559"/>
      <c r="O3" s="560"/>
    </row>
    <row r="4" spans="1:20" s="15" customFormat="1" ht="71.25" customHeight="1" x14ac:dyDescent="0.2">
      <c r="A4" s="210" t="s">
        <v>62</v>
      </c>
      <c r="B4" s="206" t="s">
        <v>148</v>
      </c>
      <c r="C4" s="206" t="s">
        <v>109</v>
      </c>
      <c r="D4" s="206" t="s">
        <v>108</v>
      </c>
      <c r="E4" s="206" t="s">
        <v>63</v>
      </c>
      <c r="F4" s="206" t="s">
        <v>64</v>
      </c>
      <c r="G4" s="206" t="s">
        <v>65</v>
      </c>
      <c r="H4" s="206" t="s">
        <v>188</v>
      </c>
      <c r="I4" s="206" t="s">
        <v>187</v>
      </c>
      <c r="J4" s="206" t="s">
        <v>200</v>
      </c>
      <c r="K4" s="206" t="s">
        <v>198</v>
      </c>
      <c r="L4" s="206" t="s">
        <v>66</v>
      </c>
      <c r="M4" s="176" t="s">
        <v>67</v>
      </c>
      <c r="N4" s="177" t="s">
        <v>68</v>
      </c>
      <c r="O4" s="178" t="s">
        <v>44</v>
      </c>
    </row>
    <row r="5" spans="1:20" s="180" customFormat="1" ht="84" customHeight="1" thickBot="1" x14ac:dyDescent="0.25">
      <c r="A5" s="214"/>
      <c r="B5" s="208" t="s">
        <v>69</v>
      </c>
      <c r="C5" s="208"/>
      <c r="D5" s="208"/>
      <c r="E5" s="208" t="s">
        <v>149</v>
      </c>
      <c r="F5" s="208"/>
      <c r="G5" s="208" t="s">
        <v>263</v>
      </c>
      <c r="H5" s="208" t="s">
        <v>112</v>
      </c>
      <c r="I5" s="208" t="s">
        <v>113</v>
      </c>
      <c r="J5" s="208" t="s">
        <v>72</v>
      </c>
      <c r="K5" s="208" t="s">
        <v>199</v>
      </c>
      <c r="L5" s="208" t="s">
        <v>151</v>
      </c>
      <c r="M5" s="16" t="s">
        <v>73</v>
      </c>
      <c r="N5" s="396" t="s">
        <v>74</v>
      </c>
      <c r="O5" s="17" t="s">
        <v>75</v>
      </c>
      <c r="P5" s="13"/>
      <c r="Q5" s="13"/>
      <c r="R5" s="13"/>
      <c r="S5" s="13"/>
      <c r="T5" s="13"/>
    </row>
    <row r="6" spans="1:20" x14ac:dyDescent="0.2">
      <c r="A6" s="181"/>
      <c r="B6" s="182"/>
      <c r="C6" s="182"/>
      <c r="D6" s="182"/>
      <c r="E6" s="182"/>
      <c r="F6" s="183"/>
      <c r="G6" s="183"/>
      <c r="H6" s="184">
        <v>0</v>
      </c>
      <c r="I6" s="185">
        <f>H6/1.2</f>
        <v>0</v>
      </c>
      <c r="J6" s="184">
        <v>0</v>
      </c>
      <c r="K6" s="185">
        <f>H6-J6</f>
        <v>0</v>
      </c>
      <c r="L6" s="193">
        <f>K6/1.2</f>
        <v>0</v>
      </c>
      <c r="M6" s="186">
        <f>IF(H6-J6=K6,0,IF(H6-J6&lt;K6,J6/1.2,IF(H6-J6&gt;K6,0)))</f>
        <v>0</v>
      </c>
      <c r="N6" s="187">
        <f>L6-M6</f>
        <v>0</v>
      </c>
      <c r="O6" s="188"/>
    </row>
    <row r="7" spans="1:20" x14ac:dyDescent="0.2">
      <c r="A7" s="181"/>
      <c r="B7" s="182"/>
      <c r="C7" s="182"/>
      <c r="D7" s="182"/>
      <c r="E7" s="182"/>
      <c r="F7" s="183"/>
      <c r="G7" s="183"/>
      <c r="H7" s="184">
        <v>0</v>
      </c>
      <c r="I7" s="185">
        <f t="shared" ref="I7:I16" si="0">H7/1.2</f>
        <v>0</v>
      </c>
      <c r="J7" s="184">
        <v>0</v>
      </c>
      <c r="K7" s="185">
        <f t="shared" ref="K7:K16" si="1">H7-J7</f>
        <v>0</v>
      </c>
      <c r="L7" s="193">
        <f t="shared" ref="L7:L16" si="2">K7/1.2</f>
        <v>0</v>
      </c>
      <c r="M7" s="186">
        <f t="shared" ref="M7:M16" si="3">IF(H7-J7=K7,0,IF(H7-J7&lt;K7,J7/1.2,IF(H7-J7&gt;K7,0)))</f>
        <v>0</v>
      </c>
      <c r="N7" s="194">
        <f t="shared" ref="N7:N16" si="4">L7-M7</f>
        <v>0</v>
      </c>
      <c r="O7" s="188"/>
    </row>
    <row r="8" spans="1:20" x14ac:dyDescent="0.2">
      <c r="A8" s="181"/>
      <c r="B8" s="182"/>
      <c r="C8" s="182"/>
      <c r="D8" s="182"/>
      <c r="E8" s="182"/>
      <c r="F8" s="183"/>
      <c r="G8" s="183"/>
      <c r="H8" s="184">
        <v>0</v>
      </c>
      <c r="I8" s="185">
        <f t="shared" si="0"/>
        <v>0</v>
      </c>
      <c r="J8" s="184">
        <v>0</v>
      </c>
      <c r="K8" s="185">
        <f t="shared" si="1"/>
        <v>0</v>
      </c>
      <c r="L8" s="193">
        <f t="shared" si="2"/>
        <v>0</v>
      </c>
      <c r="M8" s="186">
        <f t="shared" si="3"/>
        <v>0</v>
      </c>
      <c r="N8" s="194">
        <f t="shared" si="4"/>
        <v>0</v>
      </c>
      <c r="O8" s="188"/>
    </row>
    <row r="9" spans="1:20" x14ac:dyDescent="0.2">
      <c r="A9" s="181"/>
      <c r="B9" s="182"/>
      <c r="C9" s="182"/>
      <c r="D9" s="182"/>
      <c r="E9" s="182"/>
      <c r="F9" s="183"/>
      <c r="G9" s="183"/>
      <c r="H9" s="184">
        <v>0</v>
      </c>
      <c r="I9" s="185">
        <f t="shared" si="0"/>
        <v>0</v>
      </c>
      <c r="J9" s="184">
        <v>0</v>
      </c>
      <c r="K9" s="185">
        <f t="shared" si="1"/>
        <v>0</v>
      </c>
      <c r="L9" s="193">
        <f t="shared" si="2"/>
        <v>0</v>
      </c>
      <c r="M9" s="186">
        <f t="shared" si="3"/>
        <v>0</v>
      </c>
      <c r="N9" s="194">
        <f t="shared" si="4"/>
        <v>0</v>
      </c>
      <c r="O9" s="188"/>
    </row>
    <row r="10" spans="1:20" x14ac:dyDescent="0.2">
      <c r="A10" s="181"/>
      <c r="B10" s="182"/>
      <c r="C10" s="182"/>
      <c r="D10" s="182"/>
      <c r="E10" s="182"/>
      <c r="F10" s="183"/>
      <c r="G10" s="183"/>
      <c r="H10" s="184">
        <v>0</v>
      </c>
      <c r="I10" s="185">
        <f t="shared" si="0"/>
        <v>0</v>
      </c>
      <c r="J10" s="184">
        <v>0</v>
      </c>
      <c r="K10" s="185">
        <f t="shared" si="1"/>
        <v>0</v>
      </c>
      <c r="L10" s="193">
        <f t="shared" si="2"/>
        <v>0</v>
      </c>
      <c r="M10" s="186">
        <f t="shared" si="3"/>
        <v>0</v>
      </c>
      <c r="N10" s="194">
        <f t="shared" si="4"/>
        <v>0</v>
      </c>
      <c r="O10" s="188"/>
    </row>
    <row r="11" spans="1:20" x14ac:dyDescent="0.2">
      <c r="A11" s="181"/>
      <c r="B11" s="182"/>
      <c r="C11" s="182"/>
      <c r="D11" s="182"/>
      <c r="E11" s="182"/>
      <c r="F11" s="183"/>
      <c r="G11" s="183"/>
      <c r="H11" s="184">
        <v>0</v>
      </c>
      <c r="I11" s="185">
        <f t="shared" si="0"/>
        <v>0</v>
      </c>
      <c r="J11" s="184">
        <v>0</v>
      </c>
      <c r="K11" s="185">
        <f t="shared" si="1"/>
        <v>0</v>
      </c>
      <c r="L11" s="193">
        <f t="shared" si="2"/>
        <v>0</v>
      </c>
      <c r="M11" s="186">
        <f t="shared" si="3"/>
        <v>0</v>
      </c>
      <c r="N11" s="194">
        <f t="shared" si="4"/>
        <v>0</v>
      </c>
      <c r="O11" s="188"/>
    </row>
    <row r="12" spans="1:20" x14ac:dyDescent="0.2">
      <c r="A12" s="181"/>
      <c r="B12" s="182"/>
      <c r="C12" s="182"/>
      <c r="D12" s="182"/>
      <c r="E12" s="182"/>
      <c r="F12" s="183"/>
      <c r="G12" s="183"/>
      <c r="H12" s="184">
        <v>0</v>
      </c>
      <c r="I12" s="185">
        <f t="shared" si="0"/>
        <v>0</v>
      </c>
      <c r="J12" s="184">
        <v>0</v>
      </c>
      <c r="K12" s="185">
        <f t="shared" si="1"/>
        <v>0</v>
      </c>
      <c r="L12" s="193">
        <f t="shared" si="2"/>
        <v>0</v>
      </c>
      <c r="M12" s="186">
        <f t="shared" si="3"/>
        <v>0</v>
      </c>
      <c r="N12" s="194">
        <f t="shared" si="4"/>
        <v>0</v>
      </c>
      <c r="O12" s="188"/>
    </row>
    <row r="13" spans="1:20" x14ac:dyDescent="0.2">
      <c r="A13" s="181"/>
      <c r="B13" s="182"/>
      <c r="C13" s="182"/>
      <c r="D13" s="182"/>
      <c r="E13" s="182"/>
      <c r="F13" s="183"/>
      <c r="G13" s="183"/>
      <c r="H13" s="184">
        <v>0</v>
      </c>
      <c r="I13" s="185">
        <f t="shared" si="0"/>
        <v>0</v>
      </c>
      <c r="J13" s="184">
        <v>0</v>
      </c>
      <c r="K13" s="185">
        <f t="shared" si="1"/>
        <v>0</v>
      </c>
      <c r="L13" s="193">
        <f t="shared" si="2"/>
        <v>0</v>
      </c>
      <c r="M13" s="186">
        <f t="shared" si="3"/>
        <v>0</v>
      </c>
      <c r="N13" s="194">
        <f t="shared" si="4"/>
        <v>0</v>
      </c>
      <c r="O13" s="188"/>
    </row>
    <row r="14" spans="1:20" x14ac:dyDescent="0.2">
      <c r="A14" s="181"/>
      <c r="B14" s="182"/>
      <c r="C14" s="182"/>
      <c r="D14" s="182"/>
      <c r="E14" s="182"/>
      <c r="F14" s="183"/>
      <c r="G14" s="183"/>
      <c r="H14" s="184">
        <v>0</v>
      </c>
      <c r="I14" s="185">
        <f t="shared" si="0"/>
        <v>0</v>
      </c>
      <c r="J14" s="184">
        <v>0</v>
      </c>
      <c r="K14" s="185">
        <f t="shared" si="1"/>
        <v>0</v>
      </c>
      <c r="L14" s="193">
        <f t="shared" si="2"/>
        <v>0</v>
      </c>
      <c r="M14" s="186">
        <f t="shared" si="3"/>
        <v>0</v>
      </c>
      <c r="N14" s="194">
        <f t="shared" si="4"/>
        <v>0</v>
      </c>
      <c r="O14" s="188"/>
    </row>
    <row r="15" spans="1:20" x14ac:dyDescent="0.2">
      <c r="A15" s="181"/>
      <c r="B15" s="182"/>
      <c r="C15" s="182"/>
      <c r="D15" s="182"/>
      <c r="E15" s="182"/>
      <c r="F15" s="183"/>
      <c r="G15" s="183"/>
      <c r="H15" s="184">
        <v>0</v>
      </c>
      <c r="I15" s="185">
        <f t="shared" si="0"/>
        <v>0</v>
      </c>
      <c r="J15" s="184">
        <v>0</v>
      </c>
      <c r="K15" s="185">
        <f t="shared" si="1"/>
        <v>0</v>
      </c>
      <c r="L15" s="193">
        <f t="shared" si="2"/>
        <v>0</v>
      </c>
      <c r="M15" s="186">
        <f t="shared" si="3"/>
        <v>0</v>
      </c>
      <c r="N15" s="194">
        <f t="shared" si="4"/>
        <v>0</v>
      </c>
      <c r="O15" s="188"/>
    </row>
    <row r="16" spans="1:20" x14ac:dyDescent="0.2">
      <c r="A16" s="181"/>
      <c r="B16" s="182"/>
      <c r="C16" s="182"/>
      <c r="D16" s="182"/>
      <c r="E16" s="182"/>
      <c r="F16" s="183"/>
      <c r="G16" s="183"/>
      <c r="H16" s="184">
        <v>0</v>
      </c>
      <c r="I16" s="185">
        <f t="shared" si="0"/>
        <v>0</v>
      </c>
      <c r="J16" s="184">
        <v>0</v>
      </c>
      <c r="K16" s="185">
        <f t="shared" si="1"/>
        <v>0</v>
      </c>
      <c r="L16" s="193">
        <f t="shared" si="2"/>
        <v>0</v>
      </c>
      <c r="M16" s="186">
        <f t="shared" si="3"/>
        <v>0</v>
      </c>
      <c r="N16" s="194">
        <f t="shared" si="4"/>
        <v>0</v>
      </c>
      <c r="O16" s="188"/>
    </row>
    <row r="17" spans="1:15" x14ac:dyDescent="0.2">
      <c r="A17" s="189"/>
      <c r="B17" s="190"/>
      <c r="C17" s="190"/>
      <c r="D17" s="190"/>
      <c r="E17" s="190"/>
      <c r="F17" s="191"/>
      <c r="G17" s="191"/>
      <c r="H17" s="184">
        <v>0</v>
      </c>
      <c r="I17" s="185">
        <f t="shared" ref="I17:I20" si="5">H17/1.2</f>
        <v>0</v>
      </c>
      <c r="J17" s="184">
        <v>0</v>
      </c>
      <c r="K17" s="185">
        <f t="shared" ref="K17:K20" si="6">H17-J17</f>
        <v>0</v>
      </c>
      <c r="L17" s="193">
        <f t="shared" ref="L17:L20" si="7">K17/1.2</f>
        <v>0</v>
      </c>
      <c r="M17" s="186">
        <f t="shared" ref="M17:M20" si="8">IF(H17-J17=K17,0,IF(H17-J17&lt;K17,J17/1.2,IF(H17-J17&gt;K17,0)))</f>
        <v>0</v>
      </c>
      <c r="N17" s="194">
        <f>L17-M17</f>
        <v>0</v>
      </c>
      <c r="O17" s="192"/>
    </row>
    <row r="18" spans="1:15" x14ac:dyDescent="0.2">
      <c r="A18" s="189"/>
      <c r="B18" s="190"/>
      <c r="C18" s="190"/>
      <c r="D18" s="190"/>
      <c r="E18" s="190"/>
      <c r="F18" s="191"/>
      <c r="G18" s="191"/>
      <c r="H18" s="184">
        <v>0</v>
      </c>
      <c r="I18" s="185">
        <f t="shared" si="5"/>
        <v>0</v>
      </c>
      <c r="J18" s="184">
        <v>0</v>
      </c>
      <c r="K18" s="185">
        <f t="shared" si="6"/>
        <v>0</v>
      </c>
      <c r="L18" s="193">
        <f t="shared" si="7"/>
        <v>0</v>
      </c>
      <c r="M18" s="186">
        <f t="shared" si="8"/>
        <v>0</v>
      </c>
      <c r="N18" s="194">
        <f>L18-M18</f>
        <v>0</v>
      </c>
      <c r="O18" s="192"/>
    </row>
    <row r="19" spans="1:15" x14ac:dyDescent="0.2">
      <c r="A19" s="189"/>
      <c r="B19" s="190"/>
      <c r="C19" s="190"/>
      <c r="D19" s="190"/>
      <c r="E19" s="190"/>
      <c r="F19" s="191"/>
      <c r="G19" s="191"/>
      <c r="H19" s="184">
        <v>0</v>
      </c>
      <c r="I19" s="185">
        <f t="shared" si="5"/>
        <v>0</v>
      </c>
      <c r="J19" s="184">
        <v>0</v>
      </c>
      <c r="K19" s="185">
        <f t="shared" si="6"/>
        <v>0</v>
      </c>
      <c r="L19" s="193">
        <f t="shared" si="7"/>
        <v>0</v>
      </c>
      <c r="M19" s="186">
        <f t="shared" si="8"/>
        <v>0</v>
      </c>
      <c r="N19" s="194">
        <f>L19-M19</f>
        <v>0</v>
      </c>
      <c r="O19" s="192"/>
    </row>
    <row r="20" spans="1:15" ht="13.5" thickBot="1" x14ac:dyDescent="0.25">
      <c r="A20" s="189"/>
      <c r="B20" s="190"/>
      <c r="C20" s="190"/>
      <c r="D20" s="190"/>
      <c r="E20" s="190"/>
      <c r="F20" s="191"/>
      <c r="G20" s="191"/>
      <c r="H20" s="184">
        <v>0</v>
      </c>
      <c r="I20" s="185">
        <f t="shared" si="5"/>
        <v>0</v>
      </c>
      <c r="J20" s="184">
        <v>0</v>
      </c>
      <c r="K20" s="185">
        <f t="shared" si="6"/>
        <v>0</v>
      </c>
      <c r="L20" s="193">
        <f t="shared" si="7"/>
        <v>0</v>
      </c>
      <c r="M20" s="186">
        <f t="shared" si="8"/>
        <v>0</v>
      </c>
      <c r="N20" s="194">
        <f>L20-M20</f>
        <v>0</v>
      </c>
      <c r="O20" s="192"/>
    </row>
    <row r="21" spans="1:15" s="300" customFormat="1" ht="30.6" customHeight="1" thickBot="1" x14ac:dyDescent="0.25">
      <c r="A21" s="554" t="s">
        <v>84</v>
      </c>
      <c r="B21" s="555"/>
      <c r="C21" s="555"/>
      <c r="D21" s="555"/>
      <c r="E21" s="555"/>
      <c r="F21" s="555"/>
      <c r="G21" s="556"/>
      <c r="H21" s="289">
        <f t="shared" ref="H21:N21" si="9">SUM(H6:H20)</f>
        <v>0</v>
      </c>
      <c r="I21" s="289">
        <f t="shared" si="9"/>
        <v>0</v>
      </c>
      <c r="J21" s="289">
        <f t="shared" si="9"/>
        <v>0</v>
      </c>
      <c r="K21" s="289">
        <f t="shared" si="9"/>
        <v>0</v>
      </c>
      <c r="L21" s="296">
        <f t="shared" si="9"/>
        <v>0</v>
      </c>
      <c r="M21" s="297">
        <f t="shared" si="9"/>
        <v>0</v>
      </c>
      <c r="N21" s="298">
        <f t="shared" si="9"/>
        <v>0</v>
      </c>
      <c r="O21" s="299"/>
    </row>
  </sheetData>
  <mergeCells count="4">
    <mergeCell ref="A2:O2"/>
    <mergeCell ref="A3:F3"/>
    <mergeCell ref="M3:O3"/>
    <mergeCell ref="A21:G21"/>
  </mergeCells>
  <pageMargins left="0.47244094488188981" right="0.39370078740157483" top="0.73" bottom="0.48" header="0.39370078740157483" footer="0.23"/>
  <pageSetup paperSize="9" scale="61" fitToHeight="0" orientation="landscape" horizontalDpi="4294967292" r:id="rId1"/>
  <headerFooter alignWithMargins="0">
    <oddHeader>&amp;L&amp;"Arial,Fett"RECHNUNGSAUFSTELLUNG&amp;"Arial,Standard" (Abrechnungsformblatt 1)&amp;C
&amp;"Arial,Fett"ORIGINALE samt Zahlungsnachweisen sind beizulegen!&amp;RNÖ Wirtschafts- und Tourismusfonds, 
3109 St. Pölten, Landhausplatz 1, Haus 14</oddHeader>
    <oddFooter>&amp;L&amp;8Version 01&amp;C&amp;8Weitere Informationen finden Sie im Internet unter www.noe.gv.at &amp;R&amp;8RD 9-10 V 2.00
ab 06.12.2018
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19"/>
  <sheetViews>
    <sheetView topLeftCell="A93" workbookViewId="0">
      <selection activeCell="B73" sqref="B73"/>
    </sheetView>
  </sheetViews>
  <sheetFormatPr baseColWidth="10" defaultColWidth="11.5703125" defaultRowHeight="12.75" x14ac:dyDescent="0.2"/>
  <cols>
    <col min="1" max="16384" width="11.5703125" style="13"/>
  </cols>
  <sheetData>
    <row r="1" spans="1:2" x14ac:dyDescent="0.2">
      <c r="A1" s="228" t="s">
        <v>195</v>
      </c>
      <c r="B1" s="228"/>
    </row>
    <row r="2" spans="1:2" x14ac:dyDescent="0.2">
      <c r="A2" s="13">
        <v>12</v>
      </c>
      <c r="B2" s="13" t="s">
        <v>168</v>
      </c>
    </row>
    <row r="3" spans="1:2" x14ac:dyDescent="0.2">
      <c r="A3" s="13">
        <f>2*12</f>
        <v>24</v>
      </c>
      <c r="B3" s="13" t="s">
        <v>167</v>
      </c>
    </row>
    <row r="4" spans="1:2" x14ac:dyDescent="0.2">
      <c r="A4" s="13">
        <f>3*12</f>
        <v>36</v>
      </c>
      <c r="B4" s="13" t="s">
        <v>169</v>
      </c>
    </row>
    <row r="5" spans="1:2" x14ac:dyDescent="0.2">
      <c r="A5" s="13">
        <f>4*12</f>
        <v>48</v>
      </c>
      <c r="B5" s="13" t="s">
        <v>166</v>
      </c>
    </row>
    <row r="6" spans="1:2" x14ac:dyDescent="0.2">
      <c r="A6" s="13">
        <f>5*12</f>
        <v>60</v>
      </c>
      <c r="B6" s="13" t="s">
        <v>165</v>
      </c>
    </row>
    <row r="7" spans="1:2" x14ac:dyDescent="0.2">
      <c r="A7" s="13">
        <f>8*12</f>
        <v>96</v>
      </c>
      <c r="B7" s="13" t="s">
        <v>192</v>
      </c>
    </row>
    <row r="8" spans="1:2" x14ac:dyDescent="0.2">
      <c r="A8" s="13">
        <f>10*12</f>
        <v>120</v>
      </c>
      <c r="B8" s="13" t="s">
        <v>164</v>
      </c>
    </row>
    <row r="10" spans="1:2" x14ac:dyDescent="0.2">
      <c r="A10" s="13" t="s">
        <v>197</v>
      </c>
    </row>
    <row r="11" spans="1:2" x14ac:dyDescent="0.2">
      <c r="A11" s="13">
        <v>1</v>
      </c>
    </row>
    <row r="12" spans="1:2" x14ac:dyDescent="0.2">
      <c r="A12" s="13">
        <v>2</v>
      </c>
    </row>
    <row r="13" spans="1:2" x14ac:dyDescent="0.2">
      <c r="A13" s="13">
        <v>3</v>
      </c>
    </row>
    <row r="14" spans="1:2" x14ac:dyDescent="0.2">
      <c r="A14" s="13">
        <v>4</v>
      </c>
    </row>
    <row r="15" spans="1:2" x14ac:dyDescent="0.2">
      <c r="A15" s="13">
        <v>5</v>
      </c>
    </row>
    <row r="16" spans="1:2" x14ac:dyDescent="0.2">
      <c r="A16" s="13">
        <v>6</v>
      </c>
    </row>
    <row r="17" spans="1:1" x14ac:dyDescent="0.2">
      <c r="A17" s="13">
        <v>7</v>
      </c>
    </row>
    <row r="18" spans="1:1" x14ac:dyDescent="0.2">
      <c r="A18" s="13">
        <v>8</v>
      </c>
    </row>
    <row r="19" spans="1:1" x14ac:dyDescent="0.2">
      <c r="A19" s="13">
        <v>9</v>
      </c>
    </row>
    <row r="20" spans="1:1" x14ac:dyDescent="0.2">
      <c r="A20" s="13">
        <v>10</v>
      </c>
    </row>
    <row r="21" spans="1:1" x14ac:dyDescent="0.2">
      <c r="A21" s="13">
        <v>11</v>
      </c>
    </row>
    <row r="22" spans="1:1" x14ac:dyDescent="0.2">
      <c r="A22" s="13">
        <v>12</v>
      </c>
    </row>
    <row r="23" spans="1:1" x14ac:dyDescent="0.2">
      <c r="A23" s="13">
        <v>13</v>
      </c>
    </row>
    <row r="24" spans="1:1" x14ac:dyDescent="0.2">
      <c r="A24" s="13">
        <v>14</v>
      </c>
    </row>
    <row r="25" spans="1:1" x14ac:dyDescent="0.2">
      <c r="A25" s="13">
        <v>15</v>
      </c>
    </row>
    <row r="26" spans="1:1" x14ac:dyDescent="0.2">
      <c r="A26" s="13">
        <v>16</v>
      </c>
    </row>
    <row r="27" spans="1:1" x14ac:dyDescent="0.2">
      <c r="A27" s="13">
        <v>17</v>
      </c>
    </row>
    <row r="28" spans="1:1" x14ac:dyDescent="0.2">
      <c r="A28" s="13">
        <v>18</v>
      </c>
    </row>
    <row r="29" spans="1:1" x14ac:dyDescent="0.2">
      <c r="A29" s="13">
        <v>19</v>
      </c>
    </row>
    <row r="30" spans="1:1" x14ac:dyDescent="0.2">
      <c r="A30" s="13">
        <v>20</v>
      </c>
    </row>
    <row r="31" spans="1:1" x14ac:dyDescent="0.2">
      <c r="A31" s="13">
        <v>21</v>
      </c>
    </row>
    <row r="32" spans="1:1" x14ac:dyDescent="0.2">
      <c r="A32" s="13">
        <v>22</v>
      </c>
    </row>
    <row r="33" spans="1:1" x14ac:dyDescent="0.2">
      <c r="A33" s="13">
        <v>23</v>
      </c>
    </row>
    <row r="34" spans="1:1" x14ac:dyDescent="0.2">
      <c r="A34" s="13">
        <v>24</v>
      </c>
    </row>
    <row r="35" spans="1:1" x14ac:dyDescent="0.2">
      <c r="A35" s="13">
        <v>25</v>
      </c>
    </row>
    <row r="36" spans="1:1" x14ac:dyDescent="0.2">
      <c r="A36" s="13">
        <v>26</v>
      </c>
    </row>
    <row r="37" spans="1:1" x14ac:dyDescent="0.2">
      <c r="A37" s="13">
        <v>27</v>
      </c>
    </row>
    <row r="38" spans="1:1" x14ac:dyDescent="0.2">
      <c r="A38" s="13">
        <v>28</v>
      </c>
    </row>
    <row r="39" spans="1:1" x14ac:dyDescent="0.2">
      <c r="A39" s="13">
        <v>29</v>
      </c>
    </row>
    <row r="40" spans="1:1" x14ac:dyDescent="0.2">
      <c r="A40" s="13">
        <v>30</v>
      </c>
    </row>
    <row r="41" spans="1:1" x14ac:dyDescent="0.2">
      <c r="A41" s="13">
        <v>31</v>
      </c>
    </row>
    <row r="42" spans="1:1" x14ac:dyDescent="0.2">
      <c r="A42" s="13">
        <v>32</v>
      </c>
    </row>
    <row r="43" spans="1:1" x14ac:dyDescent="0.2">
      <c r="A43" s="13">
        <v>33</v>
      </c>
    </row>
    <row r="44" spans="1:1" x14ac:dyDescent="0.2">
      <c r="A44" s="13">
        <v>34</v>
      </c>
    </row>
    <row r="45" spans="1:1" x14ac:dyDescent="0.2">
      <c r="A45" s="13">
        <v>35</v>
      </c>
    </row>
    <row r="46" spans="1:1" x14ac:dyDescent="0.2">
      <c r="A46" s="13">
        <v>36</v>
      </c>
    </row>
    <row r="49" spans="1:1" x14ac:dyDescent="0.2">
      <c r="A49" s="13" t="s">
        <v>209</v>
      </c>
    </row>
    <row r="50" spans="1:1" x14ac:dyDescent="0.2">
      <c r="A50" s="13" t="s">
        <v>210</v>
      </c>
    </row>
    <row r="51" spans="1:1" x14ac:dyDescent="0.2">
      <c r="A51" s="13" t="s">
        <v>211</v>
      </c>
    </row>
    <row r="52" spans="1:1" x14ac:dyDescent="0.2">
      <c r="A52" s="13" t="s">
        <v>212</v>
      </c>
    </row>
    <row r="53" spans="1:1" x14ac:dyDescent="0.2">
      <c r="A53" s="13" t="s">
        <v>213</v>
      </c>
    </row>
    <row r="54" spans="1:1" x14ac:dyDescent="0.2">
      <c r="A54" s="13" t="s">
        <v>214</v>
      </c>
    </row>
    <row r="55" spans="1:1" x14ac:dyDescent="0.2">
      <c r="A55" s="13" t="s">
        <v>215</v>
      </c>
    </row>
    <row r="58" spans="1:1" x14ac:dyDescent="0.2">
      <c r="A58" s="13" t="s">
        <v>131</v>
      </c>
    </row>
    <row r="60" spans="1:1" x14ac:dyDescent="0.2">
      <c r="A60" s="233">
        <v>0.05</v>
      </c>
    </row>
    <row r="61" spans="1:1" x14ac:dyDescent="0.2">
      <c r="A61" s="233">
        <v>0.1</v>
      </c>
    </row>
    <row r="62" spans="1:1" x14ac:dyDescent="0.2">
      <c r="A62" s="233">
        <v>0.15</v>
      </c>
    </row>
    <row r="63" spans="1:1" x14ac:dyDescent="0.2">
      <c r="A63" s="233">
        <v>0.2</v>
      </c>
    </row>
    <row r="64" spans="1:1" x14ac:dyDescent="0.2">
      <c r="A64" s="233">
        <v>0.25</v>
      </c>
    </row>
    <row r="65" spans="1:3" x14ac:dyDescent="0.2">
      <c r="A65" s="233">
        <v>0.3</v>
      </c>
    </row>
    <row r="66" spans="1:3" x14ac:dyDescent="0.2">
      <c r="A66" s="233">
        <v>0.35</v>
      </c>
    </row>
    <row r="67" spans="1:3" x14ac:dyDescent="0.2">
      <c r="A67" s="233">
        <v>0.4</v>
      </c>
    </row>
    <row r="68" spans="1:3" x14ac:dyDescent="0.2">
      <c r="A68" s="233">
        <v>0.45</v>
      </c>
    </row>
    <row r="69" spans="1:3" x14ac:dyDescent="0.2">
      <c r="A69" s="233">
        <v>0.5</v>
      </c>
    </row>
    <row r="70" spans="1:3" x14ac:dyDescent="0.2">
      <c r="A70" s="233">
        <v>0.51</v>
      </c>
    </row>
    <row r="71" spans="1:3" x14ac:dyDescent="0.2">
      <c r="A71" s="233">
        <v>0.52</v>
      </c>
    </row>
    <row r="72" spans="1:3" x14ac:dyDescent="0.2">
      <c r="A72" s="233">
        <v>0.53</v>
      </c>
    </row>
    <row r="73" spans="1:3" x14ac:dyDescent="0.2">
      <c r="A73" s="233">
        <v>0.54</v>
      </c>
    </row>
    <row r="74" spans="1:3" x14ac:dyDescent="0.2">
      <c r="A74" s="233">
        <v>0.55000000000000004</v>
      </c>
    </row>
    <row r="75" spans="1:3" x14ac:dyDescent="0.2">
      <c r="A75" s="233">
        <v>0.56000000000000005</v>
      </c>
    </row>
    <row r="76" spans="1:3" x14ac:dyDescent="0.2">
      <c r="A76" s="233">
        <v>0.56999999999999995</v>
      </c>
    </row>
    <row r="77" spans="1:3" x14ac:dyDescent="0.2">
      <c r="A77" s="233">
        <v>0.57999999999999996</v>
      </c>
    </row>
    <row r="78" spans="1:3" x14ac:dyDescent="0.2">
      <c r="A78" s="233">
        <v>0.59</v>
      </c>
    </row>
    <row r="79" spans="1:3" x14ac:dyDescent="0.2">
      <c r="A79" s="233">
        <v>0.6</v>
      </c>
      <c r="C79" s="13">
        <f>32/38.5*100</f>
        <v>83.116883116883116</v>
      </c>
    </row>
    <row r="80" spans="1:3" x14ac:dyDescent="0.2">
      <c r="A80" s="233">
        <v>0.61</v>
      </c>
    </row>
    <row r="81" spans="1:1" x14ac:dyDescent="0.2">
      <c r="A81" s="233">
        <v>0.62</v>
      </c>
    </row>
    <row r="82" spans="1:1" x14ac:dyDescent="0.2">
      <c r="A82" s="233">
        <v>0.63</v>
      </c>
    </row>
    <row r="83" spans="1:1" x14ac:dyDescent="0.2">
      <c r="A83" s="233">
        <v>0.64</v>
      </c>
    </row>
    <row r="84" spans="1:1" x14ac:dyDescent="0.2">
      <c r="A84" s="233">
        <v>0.65</v>
      </c>
    </row>
    <row r="85" spans="1:1" x14ac:dyDescent="0.2">
      <c r="A85" s="233">
        <v>0.66</v>
      </c>
    </row>
    <row r="86" spans="1:1" x14ac:dyDescent="0.2">
      <c r="A86" s="233">
        <v>0.67</v>
      </c>
    </row>
    <row r="87" spans="1:1" x14ac:dyDescent="0.2">
      <c r="A87" s="233">
        <v>0.68</v>
      </c>
    </row>
    <row r="88" spans="1:1" x14ac:dyDescent="0.2">
      <c r="A88" s="233">
        <v>0.69</v>
      </c>
    </row>
    <row r="89" spans="1:1" x14ac:dyDescent="0.2">
      <c r="A89" s="233">
        <v>0.7</v>
      </c>
    </row>
    <row r="90" spans="1:1" x14ac:dyDescent="0.2">
      <c r="A90" s="233">
        <v>0.71</v>
      </c>
    </row>
    <row r="91" spans="1:1" x14ac:dyDescent="0.2">
      <c r="A91" s="233">
        <v>0.72</v>
      </c>
    </row>
    <row r="92" spans="1:1" x14ac:dyDescent="0.2">
      <c r="A92" s="233">
        <v>0.73</v>
      </c>
    </row>
    <row r="93" spans="1:1" x14ac:dyDescent="0.2">
      <c r="A93" s="233">
        <v>0.74</v>
      </c>
    </row>
    <row r="94" spans="1:1" x14ac:dyDescent="0.2">
      <c r="A94" s="233">
        <v>0.75</v>
      </c>
    </row>
    <row r="95" spans="1:1" x14ac:dyDescent="0.2">
      <c r="A95" s="233">
        <v>0.76</v>
      </c>
    </row>
    <row r="96" spans="1:1" x14ac:dyDescent="0.2">
      <c r="A96" s="233">
        <v>0.77</v>
      </c>
    </row>
    <row r="97" spans="1:1" x14ac:dyDescent="0.2">
      <c r="A97" s="233">
        <v>0.78</v>
      </c>
    </row>
    <row r="98" spans="1:1" x14ac:dyDescent="0.2">
      <c r="A98" s="233">
        <v>0.79</v>
      </c>
    </row>
    <row r="99" spans="1:1" x14ac:dyDescent="0.2">
      <c r="A99" s="233">
        <v>0.8</v>
      </c>
    </row>
    <row r="100" spans="1:1" x14ac:dyDescent="0.2">
      <c r="A100" s="233">
        <v>0.81</v>
      </c>
    </row>
    <row r="101" spans="1:1" x14ac:dyDescent="0.2">
      <c r="A101" s="233">
        <v>0.82</v>
      </c>
    </row>
    <row r="102" spans="1:1" x14ac:dyDescent="0.2">
      <c r="A102" s="233">
        <v>0.83</v>
      </c>
    </row>
    <row r="103" spans="1:1" x14ac:dyDescent="0.2">
      <c r="A103" s="233">
        <v>0.84</v>
      </c>
    </row>
    <row r="104" spans="1:1" x14ac:dyDescent="0.2">
      <c r="A104" s="233">
        <v>0.85</v>
      </c>
    </row>
    <row r="105" spans="1:1" x14ac:dyDescent="0.2">
      <c r="A105" s="233">
        <v>0.86</v>
      </c>
    </row>
    <row r="106" spans="1:1" x14ac:dyDescent="0.2">
      <c r="A106" s="233">
        <v>0.87</v>
      </c>
    </row>
    <row r="107" spans="1:1" x14ac:dyDescent="0.2">
      <c r="A107" s="233">
        <v>0.88</v>
      </c>
    </row>
    <row r="108" spans="1:1" x14ac:dyDescent="0.2">
      <c r="A108" s="233">
        <v>0.89</v>
      </c>
    </row>
    <row r="109" spans="1:1" x14ac:dyDescent="0.2">
      <c r="A109" s="233">
        <v>0.9</v>
      </c>
    </row>
    <row r="110" spans="1:1" x14ac:dyDescent="0.2">
      <c r="A110" s="233">
        <v>0.91</v>
      </c>
    </row>
    <row r="111" spans="1:1" x14ac:dyDescent="0.2">
      <c r="A111" s="233">
        <v>0.92</v>
      </c>
    </row>
    <row r="112" spans="1:1" x14ac:dyDescent="0.2">
      <c r="A112" s="233">
        <v>0.93</v>
      </c>
    </row>
    <row r="113" spans="1:1" x14ac:dyDescent="0.2">
      <c r="A113" s="233">
        <v>0.94</v>
      </c>
    </row>
    <row r="114" spans="1:1" x14ac:dyDescent="0.2">
      <c r="A114" s="233">
        <v>0.95</v>
      </c>
    </row>
    <row r="115" spans="1:1" x14ac:dyDescent="0.2">
      <c r="A115" s="233">
        <v>0.96</v>
      </c>
    </row>
    <row r="116" spans="1:1" x14ac:dyDescent="0.2">
      <c r="A116" s="233">
        <v>0.97</v>
      </c>
    </row>
    <row r="117" spans="1:1" x14ac:dyDescent="0.2">
      <c r="A117" s="233">
        <v>0.98</v>
      </c>
    </row>
    <row r="118" spans="1:1" x14ac:dyDescent="0.2">
      <c r="A118" s="233">
        <v>0.99</v>
      </c>
    </row>
    <row r="119" spans="1:1" x14ac:dyDescent="0.2">
      <c r="A119" s="233">
        <v>1</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J59"/>
  <sheetViews>
    <sheetView zoomScaleNormal="100" workbookViewId="0">
      <selection activeCell="A2" sqref="A2:G2"/>
    </sheetView>
  </sheetViews>
  <sheetFormatPr baseColWidth="10" defaultColWidth="11.42578125" defaultRowHeight="12.75" x14ac:dyDescent="0.2"/>
  <cols>
    <col min="1" max="1" width="25.42578125" customWidth="1"/>
    <col min="2" max="2" width="22.85546875" customWidth="1"/>
    <col min="3" max="3" width="20.7109375" customWidth="1"/>
    <col min="4" max="4" width="20.140625" customWidth="1"/>
    <col min="5" max="5" width="22.5703125" customWidth="1"/>
    <col min="6" max="7" width="20.7109375" customWidth="1"/>
    <col min="8" max="8" width="16.140625" customWidth="1"/>
  </cols>
  <sheetData>
    <row r="1" spans="1:10" s="29" customFormat="1" ht="57.75" customHeight="1" x14ac:dyDescent="0.2"/>
    <row r="2" spans="1:10" s="43" customFormat="1" ht="23.25" x14ac:dyDescent="0.35">
      <c r="A2" s="402" t="s">
        <v>124</v>
      </c>
      <c r="B2" s="402"/>
      <c r="C2" s="402"/>
      <c r="D2" s="402"/>
      <c r="E2" s="402"/>
      <c r="F2" s="402"/>
      <c r="G2" s="402"/>
      <c r="H2" s="42"/>
      <c r="I2" s="42"/>
      <c r="J2" s="42"/>
    </row>
    <row r="3" spans="1:10" x14ac:dyDescent="0.2">
      <c r="A3" s="68"/>
      <c r="B3" s="44"/>
      <c r="C3" s="44"/>
      <c r="D3" s="44"/>
      <c r="E3" s="44"/>
      <c r="F3" s="44"/>
      <c r="G3" s="44"/>
      <c r="H3" s="45"/>
      <c r="I3" s="45"/>
      <c r="J3" s="45"/>
    </row>
    <row r="4" spans="1:10" ht="44.25" customHeight="1" x14ac:dyDescent="0.2">
      <c r="A4" s="408" t="s">
        <v>242</v>
      </c>
      <c r="B4" s="409"/>
      <c r="C4" s="409"/>
      <c r="D4" s="409"/>
      <c r="E4" s="409"/>
      <c r="F4" s="409"/>
      <c r="G4" s="409"/>
      <c r="H4" s="45"/>
      <c r="I4" s="45"/>
      <c r="J4" s="45"/>
    </row>
    <row r="5" spans="1:10" x14ac:dyDescent="0.2">
      <c r="A5" s="46"/>
      <c r="B5" s="46"/>
      <c r="C5" s="46"/>
      <c r="D5" s="46"/>
      <c r="E5" s="46"/>
      <c r="F5" s="46"/>
      <c r="G5" s="46"/>
      <c r="H5" s="45"/>
      <c r="I5" s="45"/>
      <c r="J5" s="45"/>
    </row>
    <row r="6" spans="1:10" s="47" customFormat="1" ht="47.25" customHeight="1" x14ac:dyDescent="0.2">
      <c r="A6" s="408" t="s">
        <v>243</v>
      </c>
      <c r="B6" s="408"/>
      <c r="C6" s="408"/>
      <c r="D6" s="408"/>
      <c r="E6" s="408"/>
      <c r="F6" s="408"/>
      <c r="G6" s="408"/>
      <c r="H6" s="45"/>
      <c r="I6" s="45"/>
      <c r="J6" s="45"/>
    </row>
    <row r="7" spans="1:10" s="47" customFormat="1" x14ac:dyDescent="0.2">
      <c r="A7" s="48"/>
      <c r="B7" s="49"/>
      <c r="C7" s="49"/>
      <c r="D7" s="49"/>
      <c r="E7" s="49"/>
      <c r="F7" s="49"/>
      <c r="G7" s="49"/>
      <c r="H7" s="45"/>
      <c r="I7" s="45"/>
      <c r="J7" s="45"/>
    </row>
    <row r="8" spans="1:10" ht="24" thickBot="1" x14ac:dyDescent="0.25">
      <c r="A8" s="410" t="s">
        <v>13</v>
      </c>
      <c r="B8" s="410"/>
      <c r="C8" s="410"/>
      <c r="D8" s="410"/>
      <c r="E8" s="410"/>
      <c r="F8" s="410"/>
      <c r="G8" s="410"/>
    </row>
    <row r="9" spans="1:10" ht="57" customHeight="1" thickBot="1" x14ac:dyDescent="0.25">
      <c r="A9" s="50" t="s">
        <v>152</v>
      </c>
      <c r="B9" s="425" t="s">
        <v>13</v>
      </c>
      <c r="C9" s="426"/>
      <c r="D9" s="427"/>
      <c r="E9" s="50" t="s">
        <v>9</v>
      </c>
      <c r="F9" s="18" t="s">
        <v>122</v>
      </c>
      <c r="G9" s="51" t="s">
        <v>123</v>
      </c>
    </row>
    <row r="10" spans="1:10" x14ac:dyDescent="0.2">
      <c r="A10" s="52" t="s">
        <v>121</v>
      </c>
      <c r="B10" s="419" t="s">
        <v>8</v>
      </c>
      <c r="C10" s="420"/>
      <c r="D10" s="421"/>
      <c r="E10" s="53" t="s">
        <v>26</v>
      </c>
      <c r="F10" s="54" t="s">
        <v>15</v>
      </c>
      <c r="G10" s="55" t="s">
        <v>15</v>
      </c>
    </row>
    <row r="11" spans="1:10" s="1" customFormat="1" x14ac:dyDescent="0.2">
      <c r="A11" s="57" t="s">
        <v>18</v>
      </c>
      <c r="B11" s="411"/>
      <c r="C11" s="412"/>
      <c r="D11" s="413"/>
      <c r="E11" s="41"/>
      <c r="F11" s="41"/>
      <c r="G11" s="58"/>
    </row>
    <row r="12" spans="1:10" x14ac:dyDescent="0.2">
      <c r="A12" s="63" t="s">
        <v>174</v>
      </c>
      <c r="B12" s="411"/>
      <c r="C12" s="412"/>
      <c r="D12" s="413"/>
      <c r="E12" s="41"/>
      <c r="F12" s="41"/>
      <c r="G12" s="60"/>
    </row>
    <row r="13" spans="1:10" x14ac:dyDescent="0.2">
      <c r="A13" s="63" t="s">
        <v>175</v>
      </c>
      <c r="B13" s="411"/>
      <c r="C13" s="412"/>
      <c r="D13" s="413"/>
      <c r="E13" s="41"/>
      <c r="F13" s="41"/>
      <c r="G13" s="60"/>
    </row>
    <row r="14" spans="1:10" x14ac:dyDescent="0.2">
      <c r="A14" s="61"/>
      <c r="B14" s="411"/>
      <c r="C14" s="412"/>
      <c r="D14" s="413"/>
      <c r="E14" s="41"/>
      <c r="F14" s="41"/>
      <c r="G14" s="60"/>
    </row>
    <row r="15" spans="1:10" s="1" customFormat="1" x14ac:dyDescent="0.2">
      <c r="A15" s="57" t="s">
        <v>19</v>
      </c>
      <c r="B15" s="411"/>
      <c r="C15" s="412"/>
      <c r="D15" s="413"/>
      <c r="E15" s="41"/>
      <c r="F15" s="41"/>
      <c r="G15" s="62"/>
    </row>
    <row r="16" spans="1:10" x14ac:dyDescent="0.2">
      <c r="A16" s="59" t="s">
        <v>4</v>
      </c>
      <c r="B16" s="411"/>
      <c r="C16" s="412"/>
      <c r="D16" s="413"/>
      <c r="E16" s="41"/>
      <c r="F16" s="41"/>
      <c r="G16" s="60"/>
    </row>
    <row r="17" spans="1:7" x14ac:dyDescent="0.2">
      <c r="A17" s="59" t="s">
        <v>5</v>
      </c>
      <c r="B17" s="411"/>
      <c r="C17" s="412"/>
      <c r="D17" s="413"/>
      <c r="E17" s="41"/>
      <c r="F17" s="41"/>
      <c r="G17" s="60"/>
    </row>
    <row r="18" spans="1:7" x14ac:dyDescent="0.2">
      <c r="A18" s="61"/>
      <c r="B18" s="411"/>
      <c r="C18" s="412"/>
      <c r="D18" s="413"/>
      <c r="E18" s="41"/>
      <c r="F18" s="41"/>
      <c r="G18" s="60"/>
    </row>
    <row r="19" spans="1:7" s="1" customFormat="1" x14ac:dyDescent="0.2">
      <c r="A19" s="57" t="s">
        <v>20</v>
      </c>
      <c r="B19" s="411"/>
      <c r="C19" s="412"/>
      <c r="D19" s="413"/>
      <c r="E19" s="41"/>
      <c r="F19" s="41"/>
      <c r="G19" s="62"/>
    </row>
    <row r="20" spans="1:7" x14ac:dyDescent="0.2">
      <c r="A20" s="59" t="s">
        <v>6</v>
      </c>
      <c r="B20" s="411"/>
      <c r="C20" s="412"/>
      <c r="D20" s="413"/>
      <c r="E20" s="41"/>
      <c r="F20" s="41"/>
      <c r="G20" s="60"/>
    </row>
    <row r="21" spans="1:7" x14ac:dyDescent="0.2">
      <c r="A21" s="59" t="s">
        <v>7</v>
      </c>
      <c r="B21" s="411"/>
      <c r="C21" s="412"/>
      <c r="D21" s="413"/>
      <c r="E21" s="41"/>
      <c r="F21" s="41"/>
      <c r="G21" s="60"/>
    </row>
    <row r="22" spans="1:7" x14ac:dyDescent="0.2">
      <c r="A22" s="61"/>
      <c r="B22" s="411"/>
      <c r="C22" s="412"/>
      <c r="D22" s="413"/>
      <c r="E22" s="41"/>
      <c r="F22" s="41"/>
      <c r="G22" s="60"/>
    </row>
    <row r="23" spans="1:7" x14ac:dyDescent="0.2">
      <c r="A23" s="57" t="s">
        <v>21</v>
      </c>
      <c r="B23" s="411"/>
      <c r="C23" s="412"/>
      <c r="D23" s="413"/>
      <c r="E23" s="41"/>
      <c r="F23" s="41"/>
      <c r="G23" s="60"/>
    </row>
    <row r="24" spans="1:7" x14ac:dyDescent="0.2">
      <c r="A24" s="63" t="s">
        <v>127</v>
      </c>
      <c r="B24" s="411"/>
      <c r="C24" s="412"/>
      <c r="D24" s="413"/>
      <c r="E24" s="41"/>
      <c r="F24" s="41"/>
      <c r="G24" s="60"/>
    </row>
    <row r="25" spans="1:7" x14ac:dyDescent="0.2">
      <c r="A25" s="63" t="s">
        <v>128</v>
      </c>
      <c r="B25" s="411"/>
      <c r="C25" s="412"/>
      <c r="D25" s="413"/>
      <c r="E25" s="41"/>
      <c r="F25" s="41"/>
      <c r="G25" s="60"/>
    </row>
    <row r="26" spans="1:7" x14ac:dyDescent="0.2">
      <c r="A26" s="61"/>
      <c r="B26" s="411"/>
      <c r="C26" s="412"/>
      <c r="D26" s="413"/>
      <c r="E26" s="41"/>
      <c r="F26" s="41"/>
      <c r="G26" s="60"/>
    </row>
    <row r="27" spans="1:7" x14ac:dyDescent="0.2">
      <c r="A27" s="57"/>
      <c r="B27" s="411"/>
      <c r="C27" s="412"/>
      <c r="D27" s="413"/>
      <c r="E27" s="41"/>
      <c r="F27" s="41"/>
      <c r="G27" s="60"/>
    </row>
    <row r="28" spans="1:7" x14ac:dyDescent="0.2">
      <c r="A28" s="63"/>
      <c r="B28" s="411"/>
      <c r="C28" s="412"/>
      <c r="D28" s="413"/>
      <c r="E28" s="41"/>
      <c r="F28" s="41"/>
      <c r="G28" s="60"/>
    </row>
    <row r="29" spans="1:7" x14ac:dyDescent="0.2">
      <c r="A29" s="63"/>
      <c r="B29" s="411"/>
      <c r="C29" s="412"/>
      <c r="D29" s="413"/>
      <c r="E29" s="41"/>
      <c r="F29" s="41"/>
      <c r="G29" s="60"/>
    </row>
    <row r="30" spans="1:7" x14ac:dyDescent="0.2">
      <c r="A30" s="61"/>
      <c r="B30" s="411"/>
      <c r="C30" s="412"/>
      <c r="D30" s="413"/>
      <c r="E30" s="41"/>
      <c r="F30" s="41"/>
      <c r="G30" s="60"/>
    </row>
    <row r="31" spans="1:7" x14ac:dyDescent="0.2">
      <c r="A31" s="61"/>
      <c r="B31" s="411"/>
      <c r="C31" s="412"/>
      <c r="D31" s="413"/>
      <c r="E31" s="41"/>
      <c r="F31" s="41"/>
      <c r="G31" s="56"/>
    </row>
    <row r="32" spans="1:7" ht="13.5" thickBot="1" x14ac:dyDescent="0.25">
      <c r="A32" s="64"/>
      <c r="B32" s="414"/>
      <c r="C32" s="415"/>
      <c r="D32" s="416"/>
      <c r="E32" s="65"/>
      <c r="F32" s="65"/>
      <c r="G32" s="66"/>
    </row>
    <row r="36" spans="1:8" s="67" customFormat="1" ht="23.25" x14ac:dyDescent="0.3">
      <c r="A36" s="402" t="s">
        <v>126</v>
      </c>
      <c r="B36" s="402"/>
      <c r="C36" s="402"/>
      <c r="D36" s="402"/>
      <c r="E36" s="402"/>
      <c r="F36" s="402"/>
      <c r="G36" s="402"/>
      <c r="H36"/>
    </row>
    <row r="37" spans="1:8" ht="15.75" customHeight="1" x14ac:dyDescent="0.25">
      <c r="A37" s="68"/>
      <c r="B37" s="424" t="s">
        <v>117</v>
      </c>
      <c r="C37" s="424"/>
      <c r="D37" s="424"/>
      <c r="E37" s="326">
        <f>1980/40*38.5</f>
        <v>1905.75</v>
      </c>
      <c r="F37" s="69" t="s">
        <v>118</v>
      </c>
    </row>
    <row r="38" spans="1:8" ht="15.75" customHeight="1" thickBot="1" x14ac:dyDescent="0.3">
      <c r="A38" s="68"/>
      <c r="B38" s="69"/>
      <c r="C38" s="69"/>
      <c r="D38" s="69"/>
      <c r="E38" s="69"/>
      <c r="F38" s="69"/>
      <c r="G38" s="69"/>
    </row>
    <row r="39" spans="1:8" ht="15" x14ac:dyDescent="0.25">
      <c r="A39" s="422" t="s">
        <v>125</v>
      </c>
      <c r="B39" s="423"/>
      <c r="C39" s="70" t="s">
        <v>18</v>
      </c>
      <c r="D39" s="70" t="s">
        <v>19</v>
      </c>
      <c r="E39" s="70" t="s">
        <v>20</v>
      </c>
      <c r="F39" s="70" t="s">
        <v>21</v>
      </c>
      <c r="G39" s="70" t="s">
        <v>240</v>
      </c>
      <c r="H39" s="71" t="s">
        <v>129</v>
      </c>
    </row>
    <row r="40" spans="1:8" ht="15" thickBot="1" x14ac:dyDescent="0.25">
      <c r="A40" s="428" t="s">
        <v>241</v>
      </c>
      <c r="B40" s="429"/>
      <c r="C40" s="72" t="s">
        <v>1</v>
      </c>
      <c r="D40" s="72" t="s">
        <v>1</v>
      </c>
      <c r="E40" s="72" t="s">
        <v>1</v>
      </c>
      <c r="F40" s="72" t="s">
        <v>1</v>
      </c>
      <c r="G40" s="72" t="s">
        <v>1</v>
      </c>
      <c r="H40" s="73" t="s">
        <v>1</v>
      </c>
    </row>
    <row r="41" spans="1:8" x14ac:dyDescent="0.2">
      <c r="A41" s="430" t="str">
        <f>Personalkosten!A8</f>
        <v>Max Mustermann</v>
      </c>
      <c r="B41" s="431"/>
      <c r="C41" s="74">
        <v>2</v>
      </c>
      <c r="D41" s="74">
        <v>2</v>
      </c>
      <c r="E41" s="74">
        <v>2</v>
      </c>
      <c r="F41" s="74">
        <v>2</v>
      </c>
      <c r="G41" s="74">
        <v>2</v>
      </c>
      <c r="H41" s="234">
        <f>SUM(C41:G41)</f>
        <v>10</v>
      </c>
    </row>
    <row r="42" spans="1:8" x14ac:dyDescent="0.2">
      <c r="A42" s="417">
        <f>Personalkosten!A9</f>
        <v>0</v>
      </c>
      <c r="B42" s="418"/>
      <c r="C42" s="75"/>
      <c r="D42" s="75"/>
      <c r="E42" s="75"/>
      <c r="F42" s="75"/>
      <c r="G42" s="75"/>
      <c r="H42" s="234">
        <f>SUM(C42:G42)</f>
        <v>0</v>
      </c>
    </row>
    <row r="43" spans="1:8" x14ac:dyDescent="0.2">
      <c r="A43" s="417">
        <f>Personalkosten!A10</f>
        <v>0</v>
      </c>
      <c r="B43" s="418"/>
      <c r="C43" s="75"/>
      <c r="D43" s="75"/>
      <c r="E43" s="75"/>
      <c r="F43" s="75"/>
      <c r="G43" s="75"/>
      <c r="H43" s="234">
        <f t="shared" ref="H43:H55" si="0">SUM(C43:F43)</f>
        <v>0</v>
      </c>
    </row>
    <row r="44" spans="1:8" x14ac:dyDescent="0.2">
      <c r="A44" s="417">
        <f>Personalkosten!A11</f>
        <v>0</v>
      </c>
      <c r="B44" s="418"/>
      <c r="C44" s="75"/>
      <c r="D44" s="75"/>
      <c r="E44" s="75"/>
      <c r="F44" s="75"/>
      <c r="G44" s="75"/>
      <c r="H44" s="234">
        <f t="shared" si="0"/>
        <v>0</v>
      </c>
    </row>
    <row r="45" spans="1:8" x14ac:dyDescent="0.2">
      <c r="A45" s="417">
        <f>Personalkosten!A12</f>
        <v>0</v>
      </c>
      <c r="B45" s="418"/>
      <c r="C45" s="75"/>
      <c r="D45" s="75"/>
      <c r="E45" s="75"/>
      <c r="F45" s="75"/>
      <c r="G45" s="75"/>
      <c r="H45" s="234">
        <f t="shared" si="0"/>
        <v>0</v>
      </c>
    </row>
    <row r="46" spans="1:8" x14ac:dyDescent="0.2">
      <c r="A46" s="417">
        <f>Personalkosten!A13</f>
        <v>0</v>
      </c>
      <c r="B46" s="418"/>
      <c r="C46" s="75"/>
      <c r="D46" s="75"/>
      <c r="E46" s="75"/>
      <c r="F46" s="75"/>
      <c r="G46" s="75"/>
      <c r="H46" s="234">
        <f t="shared" si="0"/>
        <v>0</v>
      </c>
    </row>
    <row r="47" spans="1:8" x14ac:dyDescent="0.2">
      <c r="A47" s="417">
        <f>Personalkosten!A14</f>
        <v>0</v>
      </c>
      <c r="B47" s="418"/>
      <c r="C47" s="75"/>
      <c r="D47" s="75"/>
      <c r="E47" s="75"/>
      <c r="F47" s="75"/>
      <c r="G47" s="75"/>
      <c r="H47" s="234">
        <f t="shared" si="0"/>
        <v>0</v>
      </c>
    </row>
    <row r="48" spans="1:8" x14ac:dyDescent="0.2">
      <c r="A48" s="417">
        <f>Personalkosten!A15</f>
        <v>0</v>
      </c>
      <c r="B48" s="418"/>
      <c r="C48" s="75"/>
      <c r="D48" s="75"/>
      <c r="E48" s="75"/>
      <c r="F48" s="75"/>
      <c r="G48" s="75"/>
      <c r="H48" s="234">
        <f t="shared" si="0"/>
        <v>0</v>
      </c>
    </row>
    <row r="49" spans="1:8" x14ac:dyDescent="0.2">
      <c r="A49" s="417">
        <f>Personalkosten!A16</f>
        <v>0</v>
      </c>
      <c r="B49" s="418"/>
      <c r="C49" s="75"/>
      <c r="D49" s="75"/>
      <c r="E49" s="75"/>
      <c r="F49" s="75"/>
      <c r="G49" s="75"/>
      <c r="H49" s="234">
        <f t="shared" si="0"/>
        <v>0</v>
      </c>
    </row>
    <row r="50" spans="1:8" x14ac:dyDescent="0.2">
      <c r="A50" s="417">
        <f>Personalkosten!A17</f>
        <v>0</v>
      </c>
      <c r="B50" s="418"/>
      <c r="C50" s="75"/>
      <c r="D50" s="75"/>
      <c r="E50" s="75"/>
      <c r="F50" s="75"/>
      <c r="G50" s="75"/>
      <c r="H50" s="234">
        <f t="shared" si="0"/>
        <v>0</v>
      </c>
    </row>
    <row r="51" spans="1:8" x14ac:dyDescent="0.2">
      <c r="A51" s="417">
        <f>Personalkosten!A18</f>
        <v>0</v>
      </c>
      <c r="B51" s="418"/>
      <c r="C51" s="75"/>
      <c r="D51" s="75"/>
      <c r="E51" s="75"/>
      <c r="F51" s="75"/>
      <c r="G51" s="75"/>
      <c r="H51" s="234">
        <f t="shared" si="0"/>
        <v>0</v>
      </c>
    </row>
    <row r="52" spans="1:8" x14ac:dyDescent="0.2">
      <c r="A52" s="417">
        <f>Personalkosten!A19</f>
        <v>0</v>
      </c>
      <c r="B52" s="418"/>
      <c r="C52" s="75"/>
      <c r="D52" s="75"/>
      <c r="E52" s="75"/>
      <c r="F52" s="75"/>
      <c r="G52" s="75"/>
      <c r="H52" s="234">
        <f t="shared" si="0"/>
        <v>0</v>
      </c>
    </row>
    <row r="53" spans="1:8" x14ac:dyDescent="0.2">
      <c r="A53" s="434">
        <f>Personalkosten!A20</f>
        <v>0</v>
      </c>
      <c r="B53" s="435"/>
      <c r="C53" s="75"/>
      <c r="D53" s="75"/>
      <c r="E53" s="75"/>
      <c r="F53" s="75"/>
      <c r="G53" s="75"/>
      <c r="H53" s="234">
        <f t="shared" si="0"/>
        <v>0</v>
      </c>
    </row>
    <row r="54" spans="1:8" x14ac:dyDescent="0.2">
      <c r="A54" s="434">
        <f>Personalkosten!A21</f>
        <v>0</v>
      </c>
      <c r="B54" s="435"/>
      <c r="C54" s="75"/>
      <c r="D54" s="75"/>
      <c r="E54" s="75"/>
      <c r="F54" s="75"/>
      <c r="G54" s="75"/>
      <c r="H54" s="234">
        <f t="shared" si="0"/>
        <v>0</v>
      </c>
    </row>
    <row r="55" spans="1:8" ht="13.5" thickBot="1" x14ac:dyDescent="0.25">
      <c r="A55" s="436">
        <f>Personalkosten!A22</f>
        <v>0</v>
      </c>
      <c r="B55" s="437"/>
      <c r="C55" s="75"/>
      <c r="D55" s="75"/>
      <c r="E55" s="75"/>
      <c r="F55" s="75"/>
      <c r="G55" s="75"/>
      <c r="H55" s="234">
        <f t="shared" si="0"/>
        <v>0</v>
      </c>
    </row>
    <row r="56" spans="1:8" ht="15" x14ac:dyDescent="0.25">
      <c r="A56" s="438" t="str">
        <f>Unternehmerlohn!A9</f>
        <v>Unternehmer 1</v>
      </c>
      <c r="B56" s="439"/>
      <c r="C56" s="323"/>
      <c r="D56" s="106"/>
      <c r="E56" s="106"/>
      <c r="F56" s="106"/>
      <c r="G56" s="301"/>
      <c r="H56" s="234">
        <f>SUM(C56:G56)</f>
        <v>0</v>
      </c>
    </row>
    <row r="57" spans="1:8" ht="15" x14ac:dyDescent="0.25">
      <c r="A57" s="432">
        <f>Unternehmerlohn!A10</f>
        <v>0</v>
      </c>
      <c r="B57" s="433"/>
      <c r="C57" s="324"/>
      <c r="D57" s="75"/>
      <c r="E57" s="75"/>
      <c r="F57" s="75"/>
      <c r="G57" s="60"/>
      <c r="H57" s="234">
        <f t="shared" ref="H57:H58" si="1">SUM(C57:G57)</f>
        <v>0</v>
      </c>
    </row>
    <row r="58" spans="1:8" ht="15.75" thickBot="1" x14ac:dyDescent="0.3">
      <c r="A58" s="404">
        <f>Unternehmerlohn!A11</f>
        <v>0</v>
      </c>
      <c r="B58" s="405"/>
      <c r="C58" s="325"/>
      <c r="D58" s="76"/>
      <c r="E58" s="76"/>
      <c r="F58" s="76"/>
      <c r="G58" s="302"/>
      <c r="H58" s="234">
        <f t="shared" si="1"/>
        <v>0</v>
      </c>
    </row>
    <row r="59" spans="1:8" ht="16.5" thickBot="1" x14ac:dyDescent="0.3">
      <c r="A59" s="406" t="s">
        <v>2</v>
      </c>
      <c r="B59" s="407"/>
      <c r="C59" s="237">
        <f t="shared" ref="C59:H59" si="2">SUM(C41:C58)</f>
        <v>2</v>
      </c>
      <c r="D59" s="237">
        <f t="shared" si="2"/>
        <v>2</v>
      </c>
      <c r="E59" s="237">
        <f t="shared" si="2"/>
        <v>2</v>
      </c>
      <c r="F59" s="237">
        <f t="shared" si="2"/>
        <v>2</v>
      </c>
      <c r="G59" s="237">
        <f t="shared" si="2"/>
        <v>2</v>
      </c>
      <c r="H59" s="238">
        <f t="shared" si="2"/>
        <v>10</v>
      </c>
    </row>
  </sheetData>
  <sheetProtection selectLockedCells="1"/>
  <mergeCells count="51">
    <mergeCell ref="A57:B57"/>
    <mergeCell ref="A50:B50"/>
    <mergeCell ref="A51:B51"/>
    <mergeCell ref="A52:B52"/>
    <mergeCell ref="A53:B53"/>
    <mergeCell ref="A54:B54"/>
    <mergeCell ref="A55:B55"/>
    <mergeCell ref="A56:B56"/>
    <mergeCell ref="A45:B45"/>
    <mergeCell ref="A46:B46"/>
    <mergeCell ref="A47:B47"/>
    <mergeCell ref="A48:B48"/>
    <mergeCell ref="A49:B49"/>
    <mergeCell ref="B9:D9"/>
    <mergeCell ref="A40:B40"/>
    <mergeCell ref="A41:B41"/>
    <mergeCell ref="B16:D16"/>
    <mergeCell ref="B17:D17"/>
    <mergeCell ref="B18:D18"/>
    <mergeCell ref="B19:D19"/>
    <mergeCell ref="A43:B43"/>
    <mergeCell ref="A44:B44"/>
    <mergeCell ref="B10:D10"/>
    <mergeCell ref="B11:D11"/>
    <mergeCell ref="B12:D12"/>
    <mergeCell ref="B13:D13"/>
    <mergeCell ref="B14:D14"/>
    <mergeCell ref="B15:D15"/>
    <mergeCell ref="A39:B39"/>
    <mergeCell ref="B22:D22"/>
    <mergeCell ref="B23:D23"/>
    <mergeCell ref="B24:D24"/>
    <mergeCell ref="B25:D25"/>
    <mergeCell ref="B26:D26"/>
    <mergeCell ref="B37:D37"/>
    <mergeCell ref="A58:B58"/>
    <mergeCell ref="A59:B59"/>
    <mergeCell ref="A2:G2"/>
    <mergeCell ref="A4:G4"/>
    <mergeCell ref="A6:G6"/>
    <mergeCell ref="A8:G8"/>
    <mergeCell ref="A36:G36"/>
    <mergeCell ref="B27:D27"/>
    <mergeCell ref="B28:D28"/>
    <mergeCell ref="B29:D29"/>
    <mergeCell ref="B30:D30"/>
    <mergeCell ref="B31:D31"/>
    <mergeCell ref="B20:D20"/>
    <mergeCell ref="B32:D32"/>
    <mergeCell ref="B21:D21"/>
    <mergeCell ref="A42:B42"/>
  </mergeCells>
  <phoneticPr fontId="2" type="noConversion"/>
  <pageMargins left="0.37" right="0.44" top="0.61" bottom="0.61" header="0.4921259845" footer="0.4921259845"/>
  <pageSetup paperSize="9" scale="6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U37"/>
  <sheetViews>
    <sheetView zoomScaleNormal="100" workbookViewId="0">
      <selection activeCell="A2" sqref="A2:G2"/>
    </sheetView>
  </sheetViews>
  <sheetFormatPr baseColWidth="10" defaultColWidth="11.5703125" defaultRowHeight="12.75" x14ac:dyDescent="0.2"/>
  <cols>
    <col min="1" max="1" width="22.7109375" style="79" bestFit="1" customWidth="1"/>
    <col min="2" max="2" width="33.140625" style="79" customWidth="1"/>
    <col min="3" max="3" width="32.85546875" style="77" customWidth="1"/>
    <col min="4" max="4" width="23.28515625" style="77" customWidth="1"/>
    <col min="5" max="5" width="17.7109375" style="77" customWidth="1"/>
    <col min="6" max="6" width="16.7109375" style="79" customWidth="1"/>
    <col min="7" max="7" width="17.28515625" style="79" customWidth="1"/>
    <col min="8" max="8" width="16.7109375" style="79" customWidth="1"/>
    <col min="9" max="16384" width="11.5703125" style="77"/>
  </cols>
  <sheetData>
    <row r="1" spans="1:21" s="29" customFormat="1" ht="57.75" customHeight="1" x14ac:dyDescent="0.2"/>
    <row r="2" spans="1:21" ht="33" customHeight="1" x14ac:dyDescent="0.2">
      <c r="A2" s="402" t="s">
        <v>37</v>
      </c>
      <c r="B2" s="402"/>
      <c r="C2" s="402"/>
      <c r="D2" s="402"/>
      <c r="E2" s="402"/>
      <c r="F2" s="402"/>
      <c r="G2" s="402"/>
      <c r="H2" s="77"/>
    </row>
    <row r="3" spans="1:21" x14ac:dyDescent="0.2">
      <c r="A3" s="78"/>
      <c r="B3" s="78"/>
      <c r="H3" s="77"/>
    </row>
    <row r="4" spans="1:21" ht="55.5" customHeight="1" x14ac:dyDescent="0.2">
      <c r="A4" s="442" t="s">
        <v>244</v>
      </c>
      <c r="B4" s="442"/>
      <c r="C4" s="442"/>
      <c r="D4" s="442"/>
      <c r="E4" s="442"/>
      <c r="F4" s="442"/>
      <c r="G4" s="442"/>
      <c r="H4" s="327"/>
      <c r="I4" s="79"/>
      <c r="L4" s="440"/>
      <c r="M4" s="440"/>
      <c r="N4" s="440"/>
      <c r="O4" s="440"/>
      <c r="P4" s="440"/>
      <c r="Q4" s="440"/>
      <c r="R4" s="440"/>
      <c r="S4" s="440"/>
      <c r="T4" s="440"/>
      <c r="U4" s="440"/>
    </row>
    <row r="5" spans="1:21" customFormat="1" ht="35.25" customHeight="1" thickBot="1" x14ac:dyDescent="0.25">
      <c r="A5" s="441" t="s">
        <v>245</v>
      </c>
      <c r="B5" s="441"/>
      <c r="C5" s="441"/>
      <c r="D5" s="441"/>
      <c r="E5" s="441"/>
      <c r="F5" s="441"/>
      <c r="G5" s="441"/>
      <c r="H5" s="77"/>
    </row>
    <row r="6" spans="1:21" customFormat="1" ht="42.75" customHeight="1" x14ac:dyDescent="0.2">
      <c r="A6" s="80" t="s">
        <v>130</v>
      </c>
      <c r="B6" s="80" t="s">
        <v>40</v>
      </c>
      <c r="C6" s="80" t="s">
        <v>39</v>
      </c>
      <c r="D6" s="80" t="s">
        <v>131</v>
      </c>
      <c r="E6" s="80" t="s">
        <v>106</v>
      </c>
      <c r="F6" s="80" t="s">
        <v>176</v>
      </c>
      <c r="G6" s="80" t="s">
        <v>178</v>
      </c>
      <c r="H6" s="81"/>
    </row>
    <row r="7" spans="1:21" ht="42.6" customHeight="1" thickBot="1" x14ac:dyDescent="0.25">
      <c r="A7" s="82"/>
      <c r="B7" s="82" t="s">
        <v>217</v>
      </c>
      <c r="C7" s="231" t="s">
        <v>216</v>
      </c>
      <c r="D7" s="232" t="s">
        <v>218</v>
      </c>
      <c r="E7" s="83" t="s">
        <v>17</v>
      </c>
      <c r="F7" s="84" t="s">
        <v>85</v>
      </c>
      <c r="G7" s="84" t="s">
        <v>86</v>
      </c>
      <c r="H7" s="81"/>
    </row>
    <row r="8" spans="1:21" x14ac:dyDescent="0.2">
      <c r="A8" s="322" t="s">
        <v>132</v>
      </c>
      <c r="B8" s="320" t="s">
        <v>235</v>
      </c>
      <c r="C8" s="320" t="s">
        <v>236</v>
      </c>
      <c r="D8" s="328">
        <v>1</v>
      </c>
      <c r="E8" s="386">
        <v>48</v>
      </c>
      <c r="F8" s="87">
        <v>10</v>
      </c>
      <c r="G8" s="388">
        <f>F8*E8</f>
        <v>480</v>
      </c>
      <c r="H8" s="88"/>
    </row>
    <row r="9" spans="1:21" x14ac:dyDescent="0.2">
      <c r="A9" s="85"/>
      <c r="B9" s="86"/>
      <c r="C9" s="86"/>
      <c r="D9" s="328"/>
      <c r="E9" s="387">
        <v>48</v>
      </c>
      <c r="F9" s="89">
        <v>0</v>
      </c>
      <c r="G9" s="389">
        <f>E9*F9</f>
        <v>0</v>
      </c>
      <c r="H9" s="88"/>
    </row>
    <row r="10" spans="1:21" x14ac:dyDescent="0.2">
      <c r="A10" s="85"/>
      <c r="B10" s="86"/>
      <c r="C10" s="86"/>
      <c r="D10" s="328"/>
      <c r="E10" s="387">
        <v>48</v>
      </c>
      <c r="F10" s="89">
        <f>Projektstrukturplan!H43</f>
        <v>0</v>
      </c>
      <c r="G10" s="389">
        <f t="shared" ref="G10:G22" si="0">E10*F10</f>
        <v>0</v>
      </c>
      <c r="H10" s="88"/>
    </row>
    <row r="11" spans="1:21" x14ac:dyDescent="0.2">
      <c r="A11" s="85"/>
      <c r="B11" s="86"/>
      <c r="C11" s="86"/>
      <c r="D11" s="328"/>
      <c r="E11" s="387">
        <v>48</v>
      </c>
      <c r="F11" s="89">
        <f>Projektstrukturplan!H44</f>
        <v>0</v>
      </c>
      <c r="G11" s="389">
        <f t="shared" si="0"/>
        <v>0</v>
      </c>
      <c r="H11" s="88"/>
    </row>
    <row r="12" spans="1:21" x14ac:dyDescent="0.2">
      <c r="A12" s="85"/>
      <c r="B12" s="86"/>
      <c r="C12" s="86"/>
      <c r="D12" s="328"/>
      <c r="E12" s="387">
        <v>48</v>
      </c>
      <c r="F12" s="89">
        <f>Projektstrukturplan!H45</f>
        <v>0</v>
      </c>
      <c r="G12" s="389">
        <f t="shared" si="0"/>
        <v>0</v>
      </c>
      <c r="H12" s="88"/>
    </row>
    <row r="13" spans="1:21" x14ac:dyDescent="0.2">
      <c r="A13" s="85"/>
      <c r="B13" s="86"/>
      <c r="C13" s="86"/>
      <c r="D13" s="328"/>
      <c r="E13" s="387">
        <v>48</v>
      </c>
      <c r="F13" s="89">
        <f>Projektstrukturplan!H46</f>
        <v>0</v>
      </c>
      <c r="G13" s="389">
        <f t="shared" si="0"/>
        <v>0</v>
      </c>
      <c r="H13" s="88"/>
    </row>
    <row r="14" spans="1:21" x14ac:dyDescent="0.2">
      <c r="A14" s="85"/>
      <c r="B14" s="86"/>
      <c r="C14" s="86"/>
      <c r="D14" s="328"/>
      <c r="E14" s="387">
        <v>48</v>
      </c>
      <c r="F14" s="89">
        <f>Projektstrukturplan!H47</f>
        <v>0</v>
      </c>
      <c r="G14" s="389">
        <f t="shared" si="0"/>
        <v>0</v>
      </c>
      <c r="H14" s="88"/>
    </row>
    <row r="15" spans="1:21" x14ac:dyDescent="0.2">
      <c r="A15" s="85"/>
      <c r="B15" s="86"/>
      <c r="C15" s="86"/>
      <c r="D15" s="328"/>
      <c r="E15" s="387">
        <v>48</v>
      </c>
      <c r="F15" s="89">
        <f>Projektstrukturplan!H48</f>
        <v>0</v>
      </c>
      <c r="G15" s="389">
        <f t="shared" si="0"/>
        <v>0</v>
      </c>
      <c r="H15" s="88"/>
    </row>
    <row r="16" spans="1:21" x14ac:dyDescent="0.2">
      <c r="A16" s="85"/>
      <c r="B16" s="89"/>
      <c r="C16" s="86"/>
      <c r="D16" s="328"/>
      <c r="E16" s="387">
        <v>48</v>
      </c>
      <c r="F16" s="89">
        <f>Projektstrukturplan!H49</f>
        <v>0</v>
      </c>
      <c r="G16" s="389">
        <f t="shared" si="0"/>
        <v>0</v>
      </c>
      <c r="H16" s="88"/>
    </row>
    <row r="17" spans="1:8" x14ac:dyDescent="0.2">
      <c r="A17" s="85"/>
      <c r="B17" s="89"/>
      <c r="C17" s="89"/>
      <c r="D17" s="329"/>
      <c r="E17" s="387">
        <v>48</v>
      </c>
      <c r="F17" s="89">
        <f>Projektstrukturplan!H50</f>
        <v>0</v>
      </c>
      <c r="G17" s="389">
        <f t="shared" si="0"/>
        <v>0</v>
      </c>
      <c r="H17" s="88"/>
    </row>
    <row r="18" spans="1:8" x14ac:dyDescent="0.2">
      <c r="A18" s="85"/>
      <c r="B18" s="89"/>
      <c r="C18" s="89"/>
      <c r="D18" s="329"/>
      <c r="E18" s="387">
        <v>48</v>
      </c>
      <c r="F18" s="89">
        <f>Projektstrukturplan!H51</f>
        <v>0</v>
      </c>
      <c r="G18" s="389">
        <f t="shared" si="0"/>
        <v>0</v>
      </c>
      <c r="H18" s="88"/>
    </row>
    <row r="19" spans="1:8" x14ac:dyDescent="0.2">
      <c r="A19" s="85"/>
      <c r="B19" s="89"/>
      <c r="C19" s="89"/>
      <c r="D19" s="329"/>
      <c r="E19" s="387">
        <v>48</v>
      </c>
      <c r="F19" s="89">
        <f>Projektstrukturplan!H52</f>
        <v>0</v>
      </c>
      <c r="G19" s="389">
        <f t="shared" si="0"/>
        <v>0</v>
      </c>
      <c r="H19" s="88"/>
    </row>
    <row r="20" spans="1:8" x14ac:dyDescent="0.2">
      <c r="A20" s="85"/>
      <c r="B20" s="90"/>
      <c r="C20" s="90"/>
      <c r="D20" s="330"/>
      <c r="E20" s="387">
        <v>48</v>
      </c>
      <c r="F20" s="89">
        <f>Projektstrukturplan!H53</f>
        <v>0</v>
      </c>
      <c r="G20" s="389">
        <f t="shared" si="0"/>
        <v>0</v>
      </c>
      <c r="H20" s="88"/>
    </row>
    <row r="21" spans="1:8" x14ac:dyDescent="0.2">
      <c r="A21" s="85"/>
      <c r="B21" s="90"/>
      <c r="C21" s="90"/>
      <c r="D21" s="330"/>
      <c r="E21" s="387">
        <v>48</v>
      </c>
      <c r="F21" s="89">
        <f>Projektstrukturplan!H54</f>
        <v>0</v>
      </c>
      <c r="G21" s="389">
        <f t="shared" si="0"/>
        <v>0</v>
      </c>
      <c r="H21" s="88"/>
    </row>
    <row r="22" spans="1:8" ht="13.5" thickBot="1" x14ac:dyDescent="0.25">
      <c r="A22" s="85"/>
      <c r="B22" s="90"/>
      <c r="C22" s="90"/>
      <c r="D22" s="330"/>
      <c r="E22" s="387">
        <v>48</v>
      </c>
      <c r="F22" s="89">
        <f>Projektstrukturplan!H55</f>
        <v>0</v>
      </c>
      <c r="G22" s="389">
        <f t="shared" si="0"/>
        <v>0</v>
      </c>
      <c r="H22" s="88"/>
    </row>
    <row r="23" spans="1:8" s="91" customFormat="1" ht="19.149999999999999" customHeight="1" thickBot="1" x14ac:dyDescent="0.25">
      <c r="A23" s="239" t="s">
        <v>177</v>
      </c>
      <c r="B23" s="240"/>
      <c r="C23" s="240"/>
      <c r="D23" s="240"/>
      <c r="E23" s="240"/>
      <c r="F23" s="240">
        <f>SUM(F8:F22)</f>
        <v>10</v>
      </c>
      <c r="G23" s="390">
        <f>SUM(G8:G22)</f>
        <v>480</v>
      </c>
      <c r="H23" s="88"/>
    </row>
    <row r="24" spans="1:8" x14ac:dyDescent="0.2">
      <c r="C24" s="91"/>
      <c r="D24" s="91"/>
      <c r="E24" s="91"/>
      <c r="F24" s="92"/>
      <c r="G24" s="93"/>
      <c r="H24" s="88"/>
    </row>
    <row r="25" spans="1:8" x14ac:dyDescent="0.2">
      <c r="C25" s="91"/>
      <c r="D25" s="91"/>
      <c r="E25" s="91"/>
      <c r="F25" s="92"/>
      <c r="G25" s="93"/>
      <c r="H25" s="88"/>
    </row>
    <row r="26" spans="1:8" x14ac:dyDescent="0.2">
      <c r="C26" s="91"/>
      <c r="D26" s="91"/>
      <c r="E26" s="91"/>
      <c r="F26" s="92"/>
      <c r="G26" s="93"/>
      <c r="H26" s="88"/>
    </row>
    <row r="27" spans="1:8" x14ac:dyDescent="0.2">
      <c r="C27" s="91"/>
      <c r="D27" s="91"/>
      <c r="E27" s="91"/>
      <c r="F27" s="92"/>
      <c r="G27" s="93"/>
      <c r="H27" s="88"/>
    </row>
    <row r="28" spans="1:8" x14ac:dyDescent="0.2">
      <c r="C28" s="91"/>
      <c r="D28" s="91"/>
      <c r="E28" s="91"/>
      <c r="F28" s="92"/>
      <c r="G28" s="93"/>
      <c r="H28" s="88"/>
    </row>
    <row r="29" spans="1:8" x14ac:dyDescent="0.2">
      <c r="C29" s="91"/>
      <c r="D29" s="91"/>
      <c r="E29" s="91"/>
      <c r="F29" s="92"/>
      <c r="G29" s="93"/>
      <c r="H29" s="88"/>
    </row>
    <row r="30" spans="1:8" x14ac:dyDescent="0.2">
      <c r="C30" s="91"/>
      <c r="D30" s="91"/>
      <c r="E30" s="91"/>
      <c r="F30" s="92"/>
      <c r="G30" s="93"/>
      <c r="H30" s="88"/>
    </row>
    <row r="31" spans="1:8" x14ac:dyDescent="0.2">
      <c r="C31" s="91"/>
      <c r="D31" s="91"/>
      <c r="E31" s="91"/>
      <c r="F31" s="92"/>
      <c r="G31" s="93"/>
      <c r="H31" s="88"/>
    </row>
    <row r="32" spans="1:8" x14ac:dyDescent="0.2">
      <c r="C32" s="91"/>
      <c r="D32" s="91"/>
      <c r="E32" s="91"/>
      <c r="F32" s="92"/>
      <c r="G32" s="93"/>
      <c r="H32" s="88"/>
    </row>
    <row r="33" spans="1:8" x14ac:dyDescent="0.2">
      <c r="C33" s="91"/>
      <c r="D33" s="91"/>
      <c r="E33" s="91"/>
      <c r="F33" s="92"/>
      <c r="G33" s="93"/>
      <c r="H33" s="88"/>
    </row>
    <row r="34" spans="1:8" x14ac:dyDescent="0.2">
      <c r="C34" s="91"/>
      <c r="D34" s="91"/>
      <c r="E34" s="91"/>
      <c r="F34" s="92"/>
      <c r="G34" s="93"/>
      <c r="H34" s="88"/>
    </row>
    <row r="35" spans="1:8" x14ac:dyDescent="0.2">
      <c r="C35" s="91"/>
      <c r="D35" s="91"/>
      <c r="E35" s="91"/>
      <c r="F35" s="92"/>
      <c r="G35" s="93"/>
      <c r="H35" s="88"/>
    </row>
    <row r="36" spans="1:8" ht="17.25" customHeight="1" x14ac:dyDescent="0.2">
      <c r="C36" s="91"/>
      <c r="D36" s="91"/>
      <c r="E36" s="91"/>
      <c r="F36" s="92"/>
      <c r="G36" s="93"/>
      <c r="H36" s="88"/>
    </row>
    <row r="37" spans="1:8" x14ac:dyDescent="0.2">
      <c r="A37" s="94"/>
      <c r="B37" s="94"/>
      <c r="C37" s="91"/>
      <c r="D37" s="91"/>
      <c r="E37" s="91"/>
      <c r="F37" s="94"/>
      <c r="G37" s="94"/>
      <c r="H37" s="95"/>
    </row>
  </sheetData>
  <sheetProtection insertRows="0"/>
  <mergeCells count="4">
    <mergeCell ref="L4:U4"/>
    <mergeCell ref="A5:G5"/>
    <mergeCell ref="A2:G2"/>
    <mergeCell ref="A4:G4"/>
  </mergeCells>
  <dataValidations count="1">
    <dataValidation type="whole" allowBlank="1" showInputMessage="1" showErrorMessage="1" sqref="E8:E22" xr:uid="{00000000-0002-0000-0200-000000000000}">
      <formula1>48</formula1>
      <formula2>48</formula2>
    </dataValidation>
  </dataValidations>
  <printOptions horizontalCentered="1"/>
  <pageMargins left="0.31" right="0.39370078740157483" top="0.78740157480314965" bottom="0.78740157480314965" header="0.51181102362204722" footer="0.51181102362204722"/>
  <pageSetup paperSize="9" scale="70" fitToHeight="0" orientation="landscape" r:id="rId1"/>
  <headerFooter alignWithMargins="0">
    <oddFooter>&amp;L&amp;8&amp;F / &amp;A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'Drop&amp;Down Liste'!$A$60:$A$119</xm:f>
          </x14:formula1>
          <xm:sqref>D8:D22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L21"/>
  <sheetViews>
    <sheetView zoomScaleNormal="100" workbookViewId="0">
      <selection activeCell="A2" sqref="A2:J2"/>
    </sheetView>
  </sheetViews>
  <sheetFormatPr baseColWidth="10" defaultColWidth="18.7109375" defaultRowHeight="12.75" x14ac:dyDescent="0.2"/>
  <cols>
    <col min="1" max="1" width="35.7109375" customWidth="1"/>
    <col min="2" max="5" width="18.7109375" customWidth="1"/>
    <col min="6" max="6" width="16.5703125" customWidth="1"/>
    <col min="7" max="7" width="17.5703125" customWidth="1"/>
    <col min="8" max="8" width="12.42578125" customWidth="1"/>
    <col min="9" max="9" width="18.85546875" customWidth="1"/>
    <col min="10" max="10" width="15.7109375" customWidth="1"/>
    <col min="11" max="12" width="18.7109375" hidden="1" customWidth="1"/>
  </cols>
  <sheetData>
    <row r="1" spans="1:12" s="29" customFormat="1" ht="57.75" customHeight="1" x14ac:dyDescent="0.2"/>
    <row r="2" spans="1:12" s="97" customFormat="1" ht="34.5" customHeight="1" x14ac:dyDescent="0.3">
      <c r="A2" s="402" t="s">
        <v>27</v>
      </c>
      <c r="B2" s="402"/>
      <c r="C2" s="402"/>
      <c r="D2" s="402"/>
      <c r="E2" s="402"/>
      <c r="F2" s="402"/>
      <c r="G2" s="402"/>
      <c r="H2" s="402"/>
      <c r="I2" s="402"/>
      <c r="J2" s="402"/>
      <c r="K2" s="96"/>
      <c r="L2" s="96"/>
    </row>
    <row r="3" spans="1:12" s="97" customFormat="1" ht="20.25" x14ac:dyDescent="0.3">
      <c r="A3" s="98"/>
      <c r="B3" s="99"/>
      <c r="C3" s="99"/>
      <c r="D3" s="99"/>
      <c r="E3" s="99"/>
      <c r="F3" s="99"/>
      <c r="G3" s="99"/>
      <c r="H3" s="99"/>
      <c r="I3" s="99"/>
      <c r="J3" s="99"/>
      <c r="K3" s="96"/>
      <c r="L3" s="96"/>
    </row>
    <row r="4" spans="1:12" s="96" customFormat="1" ht="60" customHeight="1" x14ac:dyDescent="0.2">
      <c r="A4" s="452" t="s">
        <v>249</v>
      </c>
      <c r="B4" s="452"/>
      <c r="C4" s="452"/>
      <c r="D4" s="452"/>
      <c r="E4" s="452"/>
      <c r="F4" s="452"/>
      <c r="G4" s="452"/>
      <c r="H4" s="452"/>
      <c r="I4" s="452"/>
      <c r="J4" s="452"/>
      <c r="K4"/>
      <c r="L4"/>
    </row>
    <row r="5" spans="1:12" s="96" customFormat="1" ht="49.5" customHeight="1" x14ac:dyDescent="0.2">
      <c r="A5" s="452" t="s">
        <v>250</v>
      </c>
      <c r="B5" s="452"/>
      <c r="C5" s="452"/>
      <c r="D5" s="452"/>
      <c r="E5" s="452"/>
      <c r="F5" s="452"/>
      <c r="G5" s="452"/>
      <c r="H5" s="452"/>
      <c r="I5" s="452"/>
      <c r="J5" s="452"/>
      <c r="K5"/>
      <c r="L5"/>
    </row>
    <row r="6" spans="1:12" s="96" customFormat="1" ht="15" thickBot="1" x14ac:dyDescent="0.25">
      <c r="A6" s="100"/>
      <c r="B6" s="100"/>
      <c r="C6" s="100"/>
      <c r="D6" s="100"/>
      <c r="E6" s="100"/>
      <c r="F6" s="100"/>
      <c r="G6" s="100"/>
      <c r="H6" s="100"/>
      <c r="I6" s="100"/>
      <c r="J6" s="100"/>
      <c r="K6"/>
      <c r="L6"/>
    </row>
    <row r="7" spans="1:12" ht="42" customHeight="1" x14ac:dyDescent="0.2">
      <c r="A7" s="101" t="s">
        <v>247</v>
      </c>
      <c r="B7" s="80" t="s">
        <v>246</v>
      </c>
      <c r="C7" s="80" t="s">
        <v>10</v>
      </c>
      <c r="D7" s="80" t="s">
        <v>16</v>
      </c>
      <c r="E7" s="419" t="s">
        <v>11</v>
      </c>
      <c r="F7" s="420"/>
      <c r="G7" s="454"/>
      <c r="I7" s="102"/>
    </row>
    <row r="8" spans="1:12" ht="13.5" thickBot="1" x14ac:dyDescent="0.25">
      <c r="A8" s="103"/>
      <c r="B8" s="104" t="s">
        <v>15</v>
      </c>
      <c r="C8" s="104" t="s">
        <v>12</v>
      </c>
      <c r="D8" s="104" t="s">
        <v>17</v>
      </c>
      <c r="E8" s="457"/>
      <c r="F8" s="458"/>
      <c r="G8" s="459"/>
      <c r="I8" s="105"/>
    </row>
    <row r="9" spans="1:12" x14ac:dyDescent="0.2">
      <c r="A9" s="399" t="s">
        <v>226</v>
      </c>
      <c r="B9" s="106">
        <v>10</v>
      </c>
      <c r="C9" s="379">
        <v>66.62</v>
      </c>
      <c r="D9" s="380">
        <f>B9*C9</f>
        <v>666.2</v>
      </c>
      <c r="E9" s="443"/>
      <c r="F9" s="443"/>
      <c r="G9" s="444"/>
      <c r="I9" s="105"/>
    </row>
    <row r="10" spans="1:12" x14ac:dyDescent="0.2">
      <c r="A10" s="107"/>
      <c r="B10" s="75">
        <v>0</v>
      </c>
      <c r="C10" s="381">
        <v>66.62</v>
      </c>
      <c r="D10" s="382">
        <f>B10*C10</f>
        <v>0</v>
      </c>
      <c r="E10" s="455"/>
      <c r="F10" s="455"/>
      <c r="G10" s="456"/>
      <c r="I10" s="105"/>
    </row>
    <row r="11" spans="1:12" ht="13.5" thickBot="1" x14ac:dyDescent="0.25">
      <c r="A11" s="108"/>
      <c r="B11" s="76">
        <v>0</v>
      </c>
      <c r="C11" s="383">
        <v>66.62</v>
      </c>
      <c r="D11" s="384">
        <f>B11*C11</f>
        <v>0</v>
      </c>
      <c r="E11" s="445"/>
      <c r="F11" s="445"/>
      <c r="G11" s="446"/>
      <c r="I11" s="105"/>
    </row>
    <row r="12" spans="1:12" s="10" customFormat="1" ht="21.6" customHeight="1" thickBot="1" x14ac:dyDescent="0.25">
      <c r="A12" s="241" t="s">
        <v>0</v>
      </c>
      <c r="B12" s="242">
        <f>SUM(B9:B11)</f>
        <v>10</v>
      </c>
      <c r="C12" s="242"/>
      <c r="D12" s="385">
        <f>SUM(D9:D11)</f>
        <v>666.2</v>
      </c>
      <c r="E12" s="447"/>
      <c r="F12" s="447"/>
      <c r="G12" s="448"/>
      <c r="L12" s="254" t="s">
        <v>25</v>
      </c>
    </row>
    <row r="13" spans="1:12" ht="13.5" thickBot="1" x14ac:dyDescent="0.25">
      <c r="A13" s="109"/>
      <c r="L13" s="105"/>
    </row>
    <row r="14" spans="1:12" ht="54" customHeight="1" thickBot="1" x14ac:dyDescent="0.25">
      <c r="A14" s="3" t="s">
        <v>14</v>
      </c>
      <c r="B14" s="449"/>
      <c r="C14" s="450"/>
      <c r="D14" s="450"/>
      <c r="E14" s="450"/>
      <c r="F14" s="450"/>
      <c r="G14" s="450"/>
      <c r="H14" s="450"/>
      <c r="I14" s="450"/>
      <c r="J14" s="451"/>
    </row>
    <row r="15" spans="1:12" ht="13.5" thickBot="1" x14ac:dyDescent="0.25"/>
    <row r="16" spans="1:12" ht="54" customHeight="1" thickBot="1" x14ac:dyDescent="0.25">
      <c r="A16" s="3" t="s">
        <v>22</v>
      </c>
      <c r="B16" s="449"/>
      <c r="C16" s="450"/>
      <c r="D16" s="450"/>
      <c r="E16" s="450"/>
      <c r="F16" s="450"/>
      <c r="G16" s="450"/>
      <c r="H16" s="450"/>
      <c r="I16" s="450"/>
      <c r="J16" s="451"/>
    </row>
    <row r="17" spans="1:10" ht="13.5" thickBot="1" x14ac:dyDescent="0.25"/>
    <row r="18" spans="1:10" ht="54" customHeight="1" thickBot="1" x14ac:dyDescent="0.25">
      <c r="A18" s="3" t="s">
        <v>23</v>
      </c>
      <c r="B18" s="453" t="s">
        <v>133</v>
      </c>
      <c r="C18" s="450"/>
      <c r="D18" s="450"/>
      <c r="E18" s="450"/>
      <c r="F18" s="450"/>
      <c r="G18" s="450"/>
      <c r="H18" s="450"/>
      <c r="I18" s="450"/>
      <c r="J18" s="451"/>
    </row>
    <row r="20" spans="1:10" ht="13.5" thickBot="1" x14ac:dyDescent="0.25"/>
    <row r="21" spans="1:10" ht="54" customHeight="1" thickBot="1" x14ac:dyDescent="0.25">
      <c r="A21" s="3" t="s">
        <v>24</v>
      </c>
      <c r="B21" s="449"/>
      <c r="C21" s="450"/>
      <c r="D21" s="450"/>
      <c r="E21" s="450"/>
      <c r="F21" s="450"/>
      <c r="G21" s="450"/>
      <c r="H21" s="450"/>
      <c r="I21" s="450"/>
      <c r="J21" s="451"/>
    </row>
  </sheetData>
  <sheetProtection formatRows="0" insertColumns="0" insertRows="0" selectLockedCells="1"/>
  <protectedRanges>
    <protectedRange sqref="G10:G11 A10:B11" name="Bereich1"/>
  </protectedRanges>
  <mergeCells count="13">
    <mergeCell ref="E9:G9"/>
    <mergeCell ref="E11:G11"/>
    <mergeCell ref="E12:G12"/>
    <mergeCell ref="B21:J21"/>
    <mergeCell ref="A2:J2"/>
    <mergeCell ref="A4:J4"/>
    <mergeCell ref="A5:J5"/>
    <mergeCell ref="B14:J14"/>
    <mergeCell ref="B16:J16"/>
    <mergeCell ref="B18:J18"/>
    <mergeCell ref="E7:G7"/>
    <mergeCell ref="E10:G10"/>
    <mergeCell ref="E8:G8"/>
  </mergeCells>
  <pageMargins left="0.25" right="0.22" top="0.3" bottom="0.34" header="0.4921259845" footer="0.28000000000000003"/>
  <pageSetup paperSize="9" scale="76" fitToHeight="5" orientation="landscape" r:id="rId1"/>
  <headerFooter alignWithMargins="0">
    <oddFooter>&amp;C&amp;"Arial,Fett"Beilage zum Antrag FuE und Technologie &amp;R&amp;P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C28"/>
  <sheetViews>
    <sheetView workbookViewId="0">
      <selection activeCell="A2" sqref="A2:C2"/>
    </sheetView>
  </sheetViews>
  <sheetFormatPr baseColWidth="10" defaultColWidth="11.42578125" defaultRowHeight="12.75" x14ac:dyDescent="0.2"/>
  <cols>
    <col min="1" max="1" width="19.5703125" style="109" customWidth="1"/>
    <col min="2" max="2" width="56.140625" customWidth="1"/>
    <col min="3" max="3" width="20.85546875" customWidth="1"/>
  </cols>
  <sheetData>
    <row r="1" spans="1:3" s="29" customFormat="1" ht="57.75" customHeight="1" x14ac:dyDescent="0.2"/>
    <row r="2" spans="1:3" s="110" customFormat="1" ht="26.25" customHeight="1" x14ac:dyDescent="0.35">
      <c r="A2" s="464" t="s">
        <v>3</v>
      </c>
      <c r="B2" s="464"/>
      <c r="C2" s="464"/>
    </row>
    <row r="5" spans="1:3" s="111" customFormat="1" ht="21.75" customHeight="1" x14ac:dyDescent="0.2">
      <c r="A5" s="465" t="s">
        <v>179</v>
      </c>
      <c r="B5" s="466"/>
      <c r="C5" s="466"/>
    </row>
    <row r="6" spans="1:3" s="111" customFormat="1" ht="68.25" customHeight="1" x14ac:dyDescent="0.2">
      <c r="A6" s="467" t="s">
        <v>134</v>
      </c>
      <c r="B6" s="466"/>
      <c r="C6" s="466"/>
    </row>
    <row r="7" spans="1:3" ht="13.5" thickBot="1" x14ac:dyDescent="0.25"/>
    <row r="8" spans="1:3" s="111" customFormat="1" ht="12.75" customHeight="1" x14ac:dyDescent="0.2">
      <c r="A8" s="460" t="s">
        <v>193</v>
      </c>
      <c r="B8" s="461"/>
      <c r="C8" s="468" t="s">
        <v>171</v>
      </c>
    </row>
    <row r="9" spans="1:3" s="111" customFormat="1" ht="22.5" customHeight="1" thickBot="1" x14ac:dyDescent="0.25">
      <c r="A9" s="462"/>
      <c r="B9" s="463"/>
      <c r="C9" s="469"/>
    </row>
    <row r="10" spans="1:3" s="111" customFormat="1" x14ac:dyDescent="0.2">
      <c r="B10" s="112"/>
    </row>
    <row r="11" spans="1:3" s="111" customFormat="1" x14ac:dyDescent="0.2">
      <c r="A11" s="200" t="s">
        <v>171</v>
      </c>
      <c r="B11" s="112"/>
    </row>
    <row r="12" spans="1:3" s="111" customFormat="1" x14ac:dyDescent="0.2">
      <c r="A12" s="200" t="s">
        <v>172</v>
      </c>
      <c r="B12" s="112"/>
    </row>
    <row r="13" spans="1:3" s="111" customFormat="1" x14ac:dyDescent="0.2">
      <c r="B13" s="112"/>
    </row>
    <row r="14" spans="1:3" s="111" customFormat="1" x14ac:dyDescent="0.2">
      <c r="B14" s="112"/>
    </row>
    <row r="15" spans="1:3" s="111" customFormat="1" x14ac:dyDescent="0.2">
      <c r="B15" s="112"/>
    </row>
    <row r="16" spans="1:3" s="111" customFormat="1" x14ac:dyDescent="0.2">
      <c r="B16" s="112"/>
    </row>
    <row r="17" spans="2:2" s="111" customFormat="1" x14ac:dyDescent="0.2">
      <c r="B17" s="112"/>
    </row>
    <row r="18" spans="2:2" s="111" customFormat="1" x14ac:dyDescent="0.2"/>
    <row r="19" spans="2:2" s="111" customFormat="1" x14ac:dyDescent="0.2"/>
    <row r="20" spans="2:2" s="111" customFormat="1" x14ac:dyDescent="0.2"/>
    <row r="21" spans="2:2" s="111" customFormat="1" x14ac:dyDescent="0.2"/>
    <row r="22" spans="2:2" s="111" customFormat="1" x14ac:dyDescent="0.2"/>
    <row r="23" spans="2:2" s="111" customFormat="1" x14ac:dyDescent="0.2"/>
    <row r="24" spans="2:2" s="111" customFormat="1" x14ac:dyDescent="0.2"/>
    <row r="25" spans="2:2" s="111" customFormat="1" x14ac:dyDescent="0.2"/>
    <row r="26" spans="2:2" s="111" customFormat="1" x14ac:dyDescent="0.2"/>
    <row r="27" spans="2:2" s="111" customFormat="1" x14ac:dyDescent="0.2"/>
    <row r="28" spans="2:2" s="111" customFormat="1" x14ac:dyDescent="0.2"/>
  </sheetData>
  <sheetProtection selectLockedCells="1"/>
  <mergeCells count="5">
    <mergeCell ref="A8:B9"/>
    <mergeCell ref="A2:C2"/>
    <mergeCell ref="A5:C5"/>
    <mergeCell ref="A6:C6"/>
    <mergeCell ref="C8:C9"/>
  </mergeCells>
  <phoneticPr fontId="2" type="noConversion"/>
  <dataValidations count="1">
    <dataValidation type="list" allowBlank="1" showInputMessage="1" showErrorMessage="1" sqref="C8" xr:uid="{00000000-0002-0000-0400-000000000000}">
      <formula1>$A$11:$A$12</formula1>
    </dataValidation>
  </dataValidations>
  <pageMargins left="0.45" right="0.46" top="0.54" bottom="0.984251969" header="0.4921259845" footer="0.4921259845"/>
  <pageSetup paperSize="9" scale="9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H23"/>
  <sheetViews>
    <sheetView zoomScaleNormal="100" workbookViewId="0">
      <selection activeCell="A2" sqref="A2:H2"/>
    </sheetView>
  </sheetViews>
  <sheetFormatPr baseColWidth="10" defaultRowHeight="12.75" x14ac:dyDescent="0.2"/>
  <cols>
    <col min="1" max="1" width="7.140625" customWidth="1"/>
    <col min="2" max="2" width="37.140625" bestFit="1" customWidth="1"/>
    <col min="3" max="3" width="16.28515625" bestFit="1" customWidth="1"/>
    <col min="4" max="4" width="22" bestFit="1" customWidth="1"/>
    <col min="5" max="5" width="20.5703125" customWidth="1"/>
    <col min="6" max="6" width="20.140625" bestFit="1" customWidth="1"/>
    <col min="7" max="7" width="17.28515625" customWidth="1"/>
    <col min="8" max="8" width="18.140625" customWidth="1"/>
  </cols>
  <sheetData>
    <row r="1" spans="1:8" s="11" customFormat="1" ht="57.75" customHeight="1" x14ac:dyDescent="0.2"/>
    <row r="2" spans="1:8" ht="23.25" x14ac:dyDescent="0.2">
      <c r="A2" s="561" t="s">
        <v>29</v>
      </c>
      <c r="B2" s="561"/>
      <c r="C2" s="561"/>
      <c r="D2" s="561"/>
      <c r="E2" s="561"/>
      <c r="F2" s="561"/>
      <c r="G2" s="561"/>
      <c r="H2" s="561"/>
    </row>
    <row r="4" spans="1:8" ht="46.5" customHeight="1" x14ac:dyDescent="0.2">
      <c r="A4" s="408" t="s">
        <v>252</v>
      </c>
      <c r="B4" s="470"/>
      <c r="C4" s="470"/>
      <c r="D4" s="470"/>
      <c r="E4" s="470"/>
      <c r="F4" s="470"/>
      <c r="G4" s="470"/>
      <c r="H4" s="470"/>
    </row>
    <row r="5" spans="1:8" ht="13.5" thickBot="1" x14ac:dyDescent="0.25">
      <c r="A5" s="2"/>
    </row>
    <row r="6" spans="1:8" ht="39" thickBot="1" x14ac:dyDescent="0.25">
      <c r="A6" s="3" t="s">
        <v>31</v>
      </c>
      <c r="B6" s="3" t="s">
        <v>265</v>
      </c>
      <c r="C6" s="3" t="s">
        <v>135</v>
      </c>
      <c r="D6" s="3" t="s">
        <v>181</v>
      </c>
      <c r="E6" s="3" t="s">
        <v>184</v>
      </c>
      <c r="F6" s="3" t="s">
        <v>28</v>
      </c>
      <c r="G6" s="3" t="s">
        <v>32</v>
      </c>
      <c r="H6" s="18" t="s">
        <v>30</v>
      </c>
    </row>
    <row r="7" spans="1:8" x14ac:dyDescent="0.2">
      <c r="A7" s="19">
        <v>1</v>
      </c>
      <c r="B7" s="20" t="s">
        <v>182</v>
      </c>
      <c r="C7" s="196">
        <v>45638</v>
      </c>
      <c r="D7" s="303" t="s">
        <v>270</v>
      </c>
      <c r="E7" s="370">
        <v>2000</v>
      </c>
      <c r="F7" s="21">
        <v>24</v>
      </c>
      <c r="G7" s="21">
        <v>12</v>
      </c>
      <c r="H7" s="374">
        <f>E7/F7*G7</f>
        <v>1000</v>
      </c>
    </row>
    <row r="8" spans="1:8" x14ac:dyDescent="0.2">
      <c r="A8" s="4">
        <v>2</v>
      </c>
      <c r="B8" s="5"/>
      <c r="C8" s="5"/>
      <c r="D8" s="5"/>
      <c r="E8" s="371"/>
      <c r="F8" s="4"/>
      <c r="G8" s="4"/>
      <c r="H8" s="375"/>
    </row>
    <row r="9" spans="1:8" x14ac:dyDescent="0.2">
      <c r="A9" s="4">
        <v>3</v>
      </c>
      <c r="B9" s="5"/>
      <c r="C9" s="5"/>
      <c r="D9" s="5"/>
      <c r="E9" s="372"/>
      <c r="F9" s="4"/>
      <c r="G9" s="4"/>
      <c r="H9" s="375"/>
    </row>
    <row r="10" spans="1:8" x14ac:dyDescent="0.2">
      <c r="A10" s="4">
        <v>4</v>
      </c>
      <c r="B10" s="5"/>
      <c r="C10" s="5"/>
      <c r="D10" s="5"/>
      <c r="E10" s="372"/>
      <c r="F10" s="4"/>
      <c r="G10" s="4"/>
      <c r="H10" s="375"/>
    </row>
    <row r="11" spans="1:8" x14ac:dyDescent="0.2">
      <c r="A11" s="4">
        <v>5</v>
      </c>
      <c r="B11" s="5"/>
      <c r="C11" s="5"/>
      <c r="D11" s="5"/>
      <c r="E11" s="372"/>
      <c r="F11" s="4"/>
      <c r="G11" s="4"/>
      <c r="H11" s="375"/>
    </row>
    <row r="12" spans="1:8" x14ac:dyDescent="0.2">
      <c r="A12" s="4">
        <v>6</v>
      </c>
      <c r="B12" s="5"/>
      <c r="C12" s="5"/>
      <c r="D12" s="5"/>
      <c r="E12" s="372"/>
      <c r="F12" s="4"/>
      <c r="G12" s="4"/>
      <c r="H12" s="375"/>
    </row>
    <row r="13" spans="1:8" x14ac:dyDescent="0.2">
      <c r="A13" s="4">
        <v>7</v>
      </c>
      <c r="B13" s="5"/>
      <c r="C13" s="5"/>
      <c r="D13" s="5"/>
      <c r="E13" s="372"/>
      <c r="F13" s="4"/>
      <c r="G13" s="4"/>
      <c r="H13" s="375"/>
    </row>
    <row r="14" spans="1:8" x14ac:dyDescent="0.2">
      <c r="A14" s="4">
        <v>8</v>
      </c>
      <c r="B14" s="5"/>
      <c r="C14" s="5"/>
      <c r="D14" s="5"/>
      <c r="E14" s="372"/>
      <c r="F14" s="4"/>
      <c r="G14" s="4"/>
      <c r="H14" s="375"/>
    </row>
    <row r="15" spans="1:8" x14ac:dyDescent="0.2">
      <c r="A15" s="4">
        <v>9</v>
      </c>
      <c r="B15" s="5"/>
      <c r="C15" s="5"/>
      <c r="D15" s="5"/>
      <c r="E15" s="372"/>
      <c r="F15" s="4"/>
      <c r="G15" s="4"/>
      <c r="H15" s="375"/>
    </row>
    <row r="16" spans="1:8" x14ac:dyDescent="0.2">
      <c r="A16" s="4">
        <v>10</v>
      </c>
      <c r="B16" s="5"/>
      <c r="C16" s="5"/>
      <c r="D16" s="5"/>
      <c r="E16" s="372"/>
      <c r="F16" s="4"/>
      <c r="G16" s="4"/>
      <c r="H16" s="375"/>
    </row>
    <row r="17" spans="1:8" x14ac:dyDescent="0.2">
      <c r="A17" s="4">
        <v>11</v>
      </c>
      <c r="B17" s="5"/>
      <c r="C17" s="5"/>
      <c r="D17" s="5"/>
      <c r="E17" s="372"/>
      <c r="F17" s="4"/>
      <c r="G17" s="4"/>
      <c r="H17" s="375"/>
    </row>
    <row r="18" spans="1:8" s="1" customFormat="1" ht="13.5" thickBot="1" x14ac:dyDescent="0.25">
      <c r="A18" s="7">
        <v>12</v>
      </c>
      <c r="B18" s="8"/>
      <c r="C18" s="8"/>
      <c r="D18" s="8"/>
      <c r="E18" s="373"/>
      <c r="F18" s="7"/>
      <c r="G18" s="7"/>
      <c r="H18" s="376"/>
    </row>
    <row r="19" spans="1:8" ht="23.45" customHeight="1" thickBot="1" x14ac:dyDescent="0.25">
      <c r="A19" s="252"/>
      <c r="B19" s="242" t="s">
        <v>180</v>
      </c>
      <c r="C19" s="242"/>
      <c r="D19" s="242"/>
      <c r="E19" s="378">
        <f>SUM(E7:E18)</f>
        <v>2000</v>
      </c>
      <c r="F19" s="242"/>
      <c r="G19" s="242"/>
      <c r="H19" s="377">
        <f>SUM(H7:H18)</f>
        <v>1000</v>
      </c>
    </row>
    <row r="22" spans="1:8" x14ac:dyDescent="0.2">
      <c r="A22" s="471" t="s">
        <v>28</v>
      </c>
      <c r="B22" s="471"/>
      <c r="C22" s="227" t="s">
        <v>196</v>
      </c>
      <c r="D22" s="24"/>
    </row>
    <row r="23" spans="1:8" x14ac:dyDescent="0.2">
      <c r="B23" s="111"/>
    </row>
  </sheetData>
  <mergeCells count="3">
    <mergeCell ref="A2:H2"/>
    <mergeCell ref="A4:H4"/>
    <mergeCell ref="A22:B22"/>
  </mergeCells>
  <dataValidations count="1">
    <dataValidation type="list" allowBlank="1" showInputMessage="1" showErrorMessage="1" sqref="F7:F18" xr:uid="{00000000-0002-0000-0500-000000000000}">
      <formula1>$A$23:$A$29</formula1>
    </dataValidation>
  </dataValidations>
  <hyperlinks>
    <hyperlink ref="C22" r:id="rId1" xr:uid="{00000000-0004-0000-0500-000000000000}"/>
  </hyperlinks>
  <pageMargins left="0.7" right="0.7" top="0.78740157499999996" bottom="0.78740157499999996" header="0.3" footer="0.3"/>
  <pageSetup paperSize="9" scale="99" fitToHeight="0"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'Drop&amp;Down Liste'!$A$11:$A$46</xm:f>
          </x14:formula1>
          <xm:sqref>G7:G18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H22"/>
  <sheetViews>
    <sheetView workbookViewId="0">
      <selection activeCell="D14" sqref="D14"/>
    </sheetView>
  </sheetViews>
  <sheetFormatPr baseColWidth="10" defaultColWidth="11.42578125" defaultRowHeight="12.75" x14ac:dyDescent="0.2"/>
  <cols>
    <col min="1" max="1" width="7.28515625" customWidth="1"/>
    <col min="2" max="2" width="37.85546875" customWidth="1"/>
    <col min="3" max="3" width="17.5703125" customWidth="1"/>
    <col min="4" max="4" width="33.85546875" customWidth="1"/>
    <col min="5" max="5" width="18.5703125" customWidth="1"/>
    <col min="6" max="6" width="22" customWidth="1"/>
  </cols>
  <sheetData>
    <row r="1" spans="1:8" s="11" customFormat="1" ht="57.75" customHeight="1" x14ac:dyDescent="0.2"/>
    <row r="2" spans="1:8" ht="21" customHeight="1" x14ac:dyDescent="0.2">
      <c r="A2" s="561" t="s">
        <v>33</v>
      </c>
      <c r="B2" s="561"/>
      <c r="C2" s="561"/>
      <c r="D2" s="561"/>
      <c r="E2" s="561"/>
      <c r="F2" s="113"/>
    </row>
    <row r="4" spans="1:8" ht="44.25" customHeight="1" x14ac:dyDescent="0.2">
      <c r="A4" s="408" t="s">
        <v>253</v>
      </c>
      <c r="B4" s="408"/>
      <c r="C4" s="408"/>
      <c r="D4" s="408"/>
      <c r="E4" s="408"/>
      <c r="F4" s="332"/>
      <c r="G4" s="332"/>
      <c r="H4" s="332"/>
    </row>
    <row r="5" spans="1:8" x14ac:dyDescent="0.2">
      <c r="A5" s="173"/>
      <c r="B5" s="173"/>
      <c r="C5" s="173"/>
      <c r="D5" s="173"/>
      <c r="E5" s="173"/>
    </row>
    <row r="6" spans="1:8" ht="30.75" customHeight="1" x14ac:dyDescent="0.2">
      <c r="A6" s="408" t="s">
        <v>254</v>
      </c>
      <c r="B6" s="408"/>
      <c r="C6" s="408"/>
      <c r="D6" s="408"/>
      <c r="E6" s="408"/>
    </row>
    <row r="7" spans="1:8" ht="13.5" thickBot="1" x14ac:dyDescent="0.25"/>
    <row r="8" spans="1:8" ht="13.5" thickBot="1" x14ac:dyDescent="0.25">
      <c r="A8" s="3" t="s">
        <v>31</v>
      </c>
      <c r="B8" s="3" t="s">
        <v>265</v>
      </c>
      <c r="C8" s="3" t="s">
        <v>135</v>
      </c>
      <c r="D8" s="3" t="s">
        <v>105</v>
      </c>
      <c r="E8" s="18" t="s">
        <v>183</v>
      </c>
    </row>
    <row r="9" spans="1:8" s="10" customFormat="1" x14ac:dyDescent="0.2">
      <c r="A9" s="19">
        <v>1</v>
      </c>
      <c r="B9" s="20" t="s">
        <v>182</v>
      </c>
      <c r="C9" s="195">
        <v>46174</v>
      </c>
      <c r="D9" s="321" t="s">
        <v>237</v>
      </c>
      <c r="E9" s="115">
        <v>1000</v>
      </c>
    </row>
    <row r="10" spans="1:8" x14ac:dyDescent="0.2">
      <c r="A10" s="4">
        <v>2</v>
      </c>
      <c r="B10" s="5"/>
      <c r="C10" s="5"/>
      <c r="D10" s="116"/>
      <c r="E10" s="6"/>
    </row>
    <row r="11" spans="1:8" x14ac:dyDescent="0.2">
      <c r="A11" s="4">
        <v>3</v>
      </c>
      <c r="B11" s="5"/>
      <c r="C11" s="5"/>
      <c r="D11" s="4"/>
      <c r="E11" s="6"/>
    </row>
    <row r="12" spans="1:8" x14ac:dyDescent="0.2">
      <c r="A12" s="4">
        <v>4</v>
      </c>
      <c r="B12" s="5"/>
      <c r="C12" s="5"/>
      <c r="D12" s="4"/>
      <c r="E12" s="6"/>
    </row>
    <row r="13" spans="1:8" x14ac:dyDescent="0.2">
      <c r="A13" s="4">
        <v>5</v>
      </c>
      <c r="B13" s="5"/>
      <c r="C13" s="5"/>
      <c r="D13" s="4"/>
      <c r="E13" s="6"/>
    </row>
    <row r="14" spans="1:8" x14ac:dyDescent="0.2">
      <c r="A14" s="4">
        <v>6</v>
      </c>
      <c r="B14" s="5"/>
      <c r="C14" s="5"/>
      <c r="D14" s="4"/>
      <c r="E14" s="6"/>
    </row>
    <row r="15" spans="1:8" x14ac:dyDescent="0.2">
      <c r="A15" s="4">
        <v>7</v>
      </c>
      <c r="B15" s="5"/>
      <c r="C15" s="5"/>
      <c r="D15" s="4"/>
      <c r="E15" s="6"/>
    </row>
    <row r="16" spans="1:8" x14ac:dyDescent="0.2">
      <c r="A16" s="4">
        <v>8</v>
      </c>
      <c r="B16" s="5"/>
      <c r="C16" s="5"/>
      <c r="D16" s="4"/>
      <c r="E16" s="6"/>
    </row>
    <row r="17" spans="1:5" x14ac:dyDescent="0.2">
      <c r="A17" s="4">
        <v>9</v>
      </c>
      <c r="B17" s="5"/>
      <c r="C17" s="5"/>
      <c r="D17" s="4"/>
      <c r="E17" s="6"/>
    </row>
    <row r="18" spans="1:5" x14ac:dyDescent="0.2">
      <c r="A18" s="4">
        <v>10</v>
      </c>
      <c r="B18" s="5"/>
      <c r="C18" s="5"/>
      <c r="D18" s="4"/>
      <c r="E18" s="6"/>
    </row>
    <row r="19" spans="1:5" x14ac:dyDescent="0.2">
      <c r="A19" s="4">
        <v>11</v>
      </c>
      <c r="B19" s="5"/>
      <c r="C19" s="5"/>
      <c r="D19" s="4"/>
      <c r="E19" s="6"/>
    </row>
    <row r="20" spans="1:5" ht="13.5" thickBot="1" x14ac:dyDescent="0.25">
      <c r="A20" s="7">
        <v>12</v>
      </c>
      <c r="B20" s="8"/>
      <c r="C20" s="8"/>
      <c r="D20" s="7"/>
      <c r="E20" s="9"/>
    </row>
    <row r="21" spans="1:5" ht="13.5" thickBot="1" x14ac:dyDescent="0.25">
      <c r="A21" s="252"/>
      <c r="B21" s="242" t="s">
        <v>191</v>
      </c>
      <c r="C21" s="242"/>
      <c r="D21" s="242"/>
      <c r="E21" s="253">
        <f>SUM(E9:E20)</f>
        <v>1000</v>
      </c>
    </row>
    <row r="22" spans="1:5" ht="23.45" customHeight="1" x14ac:dyDescent="0.2"/>
  </sheetData>
  <sheetProtection formatCells="0" insertRows="0"/>
  <mergeCells count="3">
    <mergeCell ref="A2:E2"/>
    <mergeCell ref="A4:E4"/>
    <mergeCell ref="A6:E6"/>
  </mergeCells>
  <pageMargins left="0.7" right="0.7" top="0.78740157499999996" bottom="0.78740157499999996" header="0.3" footer="0.3"/>
  <pageSetup paperSize="9" scale="85"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E781C-6011-424B-AD6B-A7F96971B836}">
  <sheetPr>
    <tabColor rgb="FFFFC000"/>
    <pageSetUpPr fitToPage="1"/>
  </sheetPr>
  <dimension ref="A1:H25"/>
  <sheetViews>
    <sheetView workbookViewId="0">
      <selection activeCell="A2" sqref="A2:E2"/>
    </sheetView>
  </sheetViews>
  <sheetFormatPr baseColWidth="10" defaultColWidth="11.42578125" defaultRowHeight="12.75" x14ac:dyDescent="0.2"/>
  <cols>
    <col min="1" max="1" width="7.28515625" customWidth="1"/>
    <col min="2" max="2" width="37.85546875" customWidth="1"/>
    <col min="3" max="3" width="17.5703125" customWidth="1"/>
    <col min="4" max="4" width="52.7109375" bestFit="1" customWidth="1"/>
    <col min="5" max="5" width="18.5703125" customWidth="1"/>
    <col min="6" max="6" width="22" customWidth="1"/>
  </cols>
  <sheetData>
    <row r="1" spans="1:8" s="11" customFormat="1" ht="57.75" customHeight="1" x14ac:dyDescent="0.2"/>
    <row r="2" spans="1:8" ht="21" customHeight="1" x14ac:dyDescent="0.2">
      <c r="A2" s="561" t="s">
        <v>258</v>
      </c>
      <c r="B2" s="561"/>
      <c r="C2" s="561"/>
      <c r="D2" s="561"/>
      <c r="E2" s="561"/>
      <c r="F2" s="113"/>
    </row>
    <row r="4" spans="1:8" ht="33.75" customHeight="1" x14ac:dyDescent="0.2">
      <c r="A4" s="408" t="s">
        <v>266</v>
      </c>
      <c r="B4" s="408"/>
      <c r="C4" s="408"/>
      <c r="D4" s="408"/>
      <c r="E4" s="408"/>
      <c r="F4" s="332"/>
      <c r="G4" s="332"/>
      <c r="H4" s="332"/>
    </row>
    <row r="5" spans="1:8" x14ac:dyDescent="0.2">
      <c r="A5" s="173"/>
      <c r="B5" s="173"/>
      <c r="C5" s="173"/>
      <c r="D5" s="173"/>
      <c r="E5" s="173"/>
    </row>
    <row r="6" spans="1:8" ht="42.75" customHeight="1" x14ac:dyDescent="0.2">
      <c r="A6" s="408" t="s">
        <v>267</v>
      </c>
      <c r="B6" s="408"/>
      <c r="C6" s="408"/>
      <c r="D6" s="408"/>
      <c r="E6" s="408"/>
    </row>
    <row r="7" spans="1:8" ht="13.5" thickBot="1" x14ac:dyDescent="0.25"/>
    <row r="8" spans="1:8" ht="13.5" thickBot="1" x14ac:dyDescent="0.25">
      <c r="A8" s="3" t="s">
        <v>31</v>
      </c>
      <c r="B8" s="3" t="s">
        <v>265</v>
      </c>
      <c r="C8" s="3" t="s">
        <v>135</v>
      </c>
      <c r="D8" s="3" t="s">
        <v>264</v>
      </c>
      <c r="E8" s="18" t="s">
        <v>183</v>
      </c>
    </row>
    <row r="9" spans="1:8" s="10" customFormat="1" x14ac:dyDescent="0.2">
      <c r="A9" s="19">
        <v>1</v>
      </c>
      <c r="B9" s="20" t="s">
        <v>182</v>
      </c>
      <c r="C9" s="195">
        <v>46174</v>
      </c>
      <c r="D9" s="303" t="s">
        <v>269</v>
      </c>
      <c r="E9" s="115">
        <v>1187.1300000000001</v>
      </c>
    </row>
    <row r="10" spans="1:8" x14ac:dyDescent="0.2">
      <c r="A10" s="4">
        <v>2</v>
      </c>
      <c r="B10" s="5"/>
      <c r="C10" s="5"/>
      <c r="D10" s="5"/>
      <c r="E10" s="6"/>
    </row>
    <row r="11" spans="1:8" x14ac:dyDescent="0.2">
      <c r="A11" s="19">
        <v>3</v>
      </c>
      <c r="B11" s="5"/>
      <c r="C11" s="5"/>
      <c r="D11" s="393"/>
      <c r="E11" s="6"/>
    </row>
    <row r="12" spans="1:8" x14ac:dyDescent="0.2">
      <c r="A12" s="4">
        <v>4</v>
      </c>
      <c r="B12" s="5"/>
      <c r="C12" s="5"/>
      <c r="D12" s="393"/>
      <c r="E12" s="6"/>
    </row>
    <row r="13" spans="1:8" x14ac:dyDescent="0.2">
      <c r="A13" s="19">
        <v>5</v>
      </c>
      <c r="B13" s="5"/>
      <c r="C13" s="5"/>
      <c r="D13" s="393"/>
      <c r="E13" s="6"/>
    </row>
    <row r="14" spans="1:8" x14ac:dyDescent="0.2">
      <c r="A14" s="4">
        <v>6</v>
      </c>
      <c r="B14" s="5"/>
      <c r="C14" s="5"/>
      <c r="D14" s="393"/>
      <c r="E14" s="6"/>
    </row>
    <row r="15" spans="1:8" x14ac:dyDescent="0.2">
      <c r="A15" s="19">
        <v>7</v>
      </c>
      <c r="B15" s="5"/>
      <c r="C15" s="5"/>
      <c r="D15" s="393"/>
      <c r="E15" s="6"/>
    </row>
    <row r="16" spans="1:8" x14ac:dyDescent="0.2">
      <c r="A16" s="4">
        <v>8</v>
      </c>
      <c r="B16" s="5"/>
      <c r="C16" s="5"/>
      <c r="D16" s="393"/>
      <c r="E16" s="6"/>
    </row>
    <row r="17" spans="1:5" x14ac:dyDescent="0.2">
      <c r="A17" s="19">
        <v>9</v>
      </c>
      <c r="B17" s="5"/>
      <c r="C17" s="5"/>
      <c r="D17" s="393"/>
      <c r="E17" s="6"/>
    </row>
    <row r="18" spans="1:5" x14ac:dyDescent="0.2">
      <c r="A18" s="4">
        <v>10</v>
      </c>
      <c r="B18" s="5"/>
      <c r="C18" s="5"/>
      <c r="D18" s="393"/>
      <c r="E18" s="6"/>
    </row>
    <row r="19" spans="1:5" x14ac:dyDescent="0.2">
      <c r="A19" s="19">
        <v>11</v>
      </c>
      <c r="B19" s="5"/>
      <c r="C19" s="5"/>
      <c r="D19" s="393"/>
      <c r="E19" s="6"/>
    </row>
    <row r="20" spans="1:5" x14ac:dyDescent="0.2">
      <c r="A20" s="4">
        <v>12</v>
      </c>
      <c r="B20" s="391"/>
      <c r="C20" s="391"/>
      <c r="D20" s="394"/>
      <c r="E20" s="392"/>
    </row>
    <row r="21" spans="1:5" x14ac:dyDescent="0.2">
      <c r="A21" s="19">
        <v>13</v>
      </c>
      <c r="B21" s="391"/>
      <c r="C21" s="391"/>
      <c r="D21" s="394"/>
      <c r="E21" s="392"/>
    </row>
    <row r="22" spans="1:5" x14ac:dyDescent="0.2">
      <c r="A22" s="4">
        <v>14</v>
      </c>
      <c r="B22" s="391"/>
      <c r="C22" s="391"/>
      <c r="D22" s="394"/>
      <c r="E22" s="392"/>
    </row>
    <row r="23" spans="1:5" ht="13.5" thickBot="1" x14ac:dyDescent="0.25">
      <c r="A23" s="19">
        <v>15</v>
      </c>
      <c r="B23" s="8"/>
      <c r="C23" s="8"/>
      <c r="D23" s="395"/>
      <c r="E23" s="9"/>
    </row>
    <row r="24" spans="1:5" ht="13.5" thickBot="1" x14ac:dyDescent="0.25">
      <c r="A24" s="252"/>
      <c r="B24" s="242" t="s">
        <v>191</v>
      </c>
      <c r="C24" s="242"/>
      <c r="D24" s="242"/>
      <c r="E24" s="253">
        <f>SUM(E9:E23)</f>
        <v>1187.1300000000001</v>
      </c>
    </row>
    <row r="25" spans="1:5" ht="23.45" customHeight="1" x14ac:dyDescent="0.2"/>
  </sheetData>
  <sheetProtection formatCells="0" insertRows="0"/>
  <mergeCells count="3">
    <mergeCell ref="A2:E2"/>
    <mergeCell ref="A4:E4"/>
    <mergeCell ref="A6:E6"/>
  </mergeCells>
  <pageMargins left="0.7" right="0.7" top="0.78740157499999996" bottom="0.78740157499999996" header="0.3" footer="0.3"/>
  <pageSetup paperSize="9" scale="8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sheetPr>
  <dimension ref="A1:G46"/>
  <sheetViews>
    <sheetView zoomScaleNormal="100" zoomScaleSheetLayoutView="130" workbookViewId="0">
      <selection activeCell="A3" sqref="A3:D3"/>
    </sheetView>
  </sheetViews>
  <sheetFormatPr baseColWidth="10" defaultColWidth="11.42578125" defaultRowHeight="12.75" x14ac:dyDescent="0.2"/>
  <cols>
    <col min="1" max="4" width="20.7109375" style="11" customWidth="1"/>
    <col min="5" max="16384" width="11.42578125" style="11"/>
  </cols>
  <sheetData>
    <row r="1" spans="1:7" ht="57.75" customHeight="1" x14ac:dyDescent="0.2">
      <c r="A1" s="497"/>
      <c r="B1" s="498"/>
      <c r="C1" s="498"/>
      <c r="D1" s="499"/>
    </row>
    <row r="2" spans="1:7" x14ac:dyDescent="0.2">
      <c r="A2" s="257"/>
      <c r="D2" s="258"/>
    </row>
    <row r="3" spans="1:7" ht="32.25" customHeight="1" x14ac:dyDescent="0.2">
      <c r="A3" s="500" t="s">
        <v>137</v>
      </c>
      <c r="B3" s="501"/>
      <c r="C3" s="501"/>
      <c r="D3" s="502"/>
    </row>
    <row r="4" spans="1:7" x14ac:dyDescent="0.2">
      <c r="A4" s="257"/>
      <c r="D4" s="258"/>
    </row>
    <row r="5" spans="1:7" ht="22.15" customHeight="1" x14ac:dyDescent="0.2">
      <c r="A5" s="259" t="s">
        <v>138</v>
      </c>
      <c r="B5" s="503"/>
      <c r="C5" s="503"/>
      <c r="D5" s="504"/>
    </row>
    <row r="6" spans="1:7" ht="51" x14ac:dyDescent="0.2">
      <c r="A6" s="260" t="s">
        <v>221</v>
      </c>
      <c r="B6" s="503"/>
      <c r="C6" s="503"/>
      <c r="D6" s="504"/>
    </row>
    <row r="7" spans="1:7" x14ac:dyDescent="0.2">
      <c r="A7" s="260" t="s">
        <v>220</v>
      </c>
      <c r="B7" s="503"/>
      <c r="C7" s="503"/>
      <c r="D7" s="504"/>
    </row>
    <row r="8" spans="1:7" s="132" customFormat="1" x14ac:dyDescent="0.2">
      <c r="A8" s="261" t="s">
        <v>45</v>
      </c>
      <c r="B8" s="505" t="s">
        <v>233</v>
      </c>
      <c r="C8" s="506"/>
      <c r="D8" s="507"/>
    </row>
    <row r="9" spans="1:7" x14ac:dyDescent="0.2">
      <c r="A9" s="260" t="s">
        <v>46</v>
      </c>
      <c r="B9" s="486" t="s">
        <v>98</v>
      </c>
      <c r="C9" s="486"/>
      <c r="D9" s="487"/>
    </row>
    <row r="10" spans="1:7" ht="37.9" customHeight="1" x14ac:dyDescent="0.2">
      <c r="A10" s="259" t="s">
        <v>47</v>
      </c>
      <c r="B10" s="476"/>
      <c r="C10" s="476"/>
      <c r="D10" s="508"/>
    </row>
    <row r="11" spans="1:7" ht="27" customHeight="1" x14ac:dyDescent="0.2">
      <c r="A11" s="259" t="s">
        <v>219</v>
      </c>
      <c r="B11" s="494"/>
      <c r="C11" s="495"/>
      <c r="D11" s="496"/>
    </row>
    <row r="12" spans="1:7" x14ac:dyDescent="0.2">
      <c r="A12" s="260" t="s">
        <v>48</v>
      </c>
      <c r="B12" s="314" t="s">
        <v>231</v>
      </c>
      <c r="C12" s="230" t="s">
        <v>49</v>
      </c>
      <c r="D12" s="315" t="s">
        <v>232</v>
      </c>
    </row>
    <row r="13" spans="1:7" x14ac:dyDescent="0.2">
      <c r="A13" s="260" t="s">
        <v>222</v>
      </c>
      <c r="B13" s="133" t="s">
        <v>223</v>
      </c>
      <c r="C13" s="509"/>
      <c r="D13" s="510"/>
      <c r="F13" s="256" t="s">
        <v>223</v>
      </c>
      <c r="G13" s="256" t="s">
        <v>172</v>
      </c>
    </row>
    <row r="14" spans="1:7" x14ac:dyDescent="0.2">
      <c r="A14" s="257"/>
      <c r="D14" s="258"/>
    </row>
    <row r="15" spans="1:7" ht="26.25" customHeight="1" x14ac:dyDescent="0.2">
      <c r="A15" s="488" t="s">
        <v>154</v>
      </c>
      <c r="B15" s="489"/>
      <c r="C15" s="489"/>
      <c r="D15" s="490"/>
    </row>
    <row r="16" spans="1:7" ht="21" customHeight="1" x14ac:dyDescent="0.2">
      <c r="A16" s="262">
        <f>'Soll-Ist Vergleich'!C12</f>
        <v>0</v>
      </c>
      <c r="B16" s="511" t="s">
        <v>207</v>
      </c>
      <c r="C16" s="511"/>
      <c r="D16" s="258"/>
    </row>
    <row r="17" spans="1:4" ht="35.25" customHeight="1" x14ac:dyDescent="0.2">
      <c r="A17" s="491" t="s">
        <v>50</v>
      </c>
      <c r="B17" s="492"/>
      <c r="C17" s="492"/>
      <c r="D17" s="493"/>
    </row>
    <row r="18" spans="1:4" x14ac:dyDescent="0.2">
      <c r="A18" s="257"/>
      <c r="D18" s="258"/>
    </row>
    <row r="19" spans="1:4" ht="30" customHeight="1" x14ac:dyDescent="0.2">
      <c r="A19" s="482" t="s">
        <v>142</v>
      </c>
      <c r="B19" s="483"/>
      <c r="C19" s="483"/>
      <c r="D19" s="484"/>
    </row>
    <row r="20" spans="1:4" ht="24.75" customHeight="1" x14ac:dyDescent="0.2">
      <c r="A20" s="488" t="s">
        <v>141</v>
      </c>
      <c r="B20" s="489"/>
      <c r="C20" s="489"/>
      <c r="D20" s="490"/>
    </row>
    <row r="21" spans="1:4" ht="38.25" customHeight="1" x14ac:dyDescent="0.2">
      <c r="A21" s="482" t="s">
        <v>140</v>
      </c>
      <c r="B21" s="483"/>
      <c r="C21" s="483"/>
      <c r="D21" s="484"/>
    </row>
    <row r="22" spans="1:4" ht="15" customHeight="1" x14ac:dyDescent="0.2">
      <c r="A22" s="263"/>
      <c r="B22" s="132"/>
      <c r="C22" s="132"/>
      <c r="D22" s="264"/>
    </row>
    <row r="23" spans="1:4" ht="39.75" customHeight="1" x14ac:dyDescent="0.2">
      <c r="A23" s="488" t="s">
        <v>139</v>
      </c>
      <c r="B23" s="489"/>
      <c r="C23" s="489"/>
      <c r="D23" s="490"/>
    </row>
    <row r="24" spans="1:4" x14ac:dyDescent="0.2">
      <c r="A24" s="473" t="s">
        <v>51</v>
      </c>
      <c r="B24" s="474"/>
      <c r="C24" s="134" t="s">
        <v>52</v>
      </c>
      <c r="D24" s="265" t="s">
        <v>53</v>
      </c>
    </row>
    <row r="25" spans="1:4" x14ac:dyDescent="0.2">
      <c r="A25" s="475"/>
      <c r="B25" s="476"/>
      <c r="C25" s="131"/>
      <c r="D25" s="266"/>
    </row>
    <row r="26" spans="1:4" x14ac:dyDescent="0.2">
      <c r="A26" s="475"/>
      <c r="B26" s="476"/>
      <c r="C26" s="131"/>
      <c r="D26" s="266"/>
    </row>
    <row r="27" spans="1:4" x14ac:dyDescent="0.2">
      <c r="A27" s="257"/>
      <c r="D27" s="258"/>
    </row>
    <row r="28" spans="1:4" ht="24.75" customHeight="1" x14ac:dyDescent="0.2">
      <c r="A28" s="488" t="s">
        <v>54</v>
      </c>
      <c r="B28" s="489"/>
      <c r="C28" s="489"/>
      <c r="D28" s="490"/>
    </row>
    <row r="29" spans="1:4" x14ac:dyDescent="0.2">
      <c r="A29" s="473" t="s">
        <v>51</v>
      </c>
      <c r="B29" s="474"/>
      <c r="C29" s="134" t="s">
        <v>52</v>
      </c>
      <c r="D29" s="265" t="s">
        <v>53</v>
      </c>
    </row>
    <row r="30" spans="1:4" x14ac:dyDescent="0.2">
      <c r="A30" s="475"/>
      <c r="B30" s="476"/>
      <c r="C30" s="131"/>
      <c r="D30" s="266"/>
    </row>
    <row r="31" spans="1:4" x14ac:dyDescent="0.2">
      <c r="A31" s="475"/>
      <c r="B31" s="476"/>
      <c r="C31" s="131"/>
      <c r="D31" s="266"/>
    </row>
    <row r="32" spans="1:4" x14ac:dyDescent="0.2">
      <c r="A32" s="257"/>
      <c r="D32" s="258"/>
    </row>
    <row r="33" spans="1:4" ht="24.75" customHeight="1" x14ac:dyDescent="0.2">
      <c r="A33" s="482" t="s">
        <v>55</v>
      </c>
      <c r="B33" s="483"/>
      <c r="C33" s="483"/>
      <c r="D33" s="484"/>
    </row>
    <row r="34" spans="1:4" x14ac:dyDescent="0.2">
      <c r="A34" s="473" t="s">
        <v>51</v>
      </c>
      <c r="B34" s="474"/>
      <c r="C34" s="134" t="s">
        <v>56</v>
      </c>
      <c r="D34" s="265" t="s">
        <v>52</v>
      </c>
    </row>
    <row r="35" spans="1:4" x14ac:dyDescent="0.2">
      <c r="A35" s="475"/>
      <c r="B35" s="476"/>
      <c r="C35" s="131"/>
      <c r="D35" s="266"/>
    </row>
    <row r="36" spans="1:4" x14ac:dyDescent="0.2">
      <c r="A36" s="475"/>
      <c r="B36" s="476"/>
      <c r="C36" s="131"/>
      <c r="D36" s="266"/>
    </row>
    <row r="37" spans="1:4" x14ac:dyDescent="0.2">
      <c r="A37" s="267"/>
      <c r="B37" s="135"/>
      <c r="D37" s="258"/>
    </row>
    <row r="38" spans="1:4" ht="15.75" customHeight="1" x14ac:dyDescent="0.2">
      <c r="A38" s="479" t="s">
        <v>57</v>
      </c>
      <c r="B38" s="480"/>
      <c r="C38" s="480"/>
      <c r="D38" s="481"/>
    </row>
    <row r="39" spans="1:4" ht="25.5" x14ac:dyDescent="0.2">
      <c r="A39" s="268" t="s">
        <v>186</v>
      </c>
      <c r="B39" s="134" t="s">
        <v>58</v>
      </c>
      <c r="C39" s="134" t="s">
        <v>59</v>
      </c>
      <c r="D39" s="265" t="s">
        <v>60</v>
      </c>
    </row>
    <row r="40" spans="1:4" ht="25.15" customHeight="1" x14ac:dyDescent="0.2">
      <c r="A40" s="269"/>
      <c r="B40" s="131"/>
      <c r="C40" s="131"/>
      <c r="D40" s="266"/>
    </row>
    <row r="41" spans="1:4" x14ac:dyDescent="0.2">
      <c r="A41" s="257"/>
      <c r="D41" s="258"/>
    </row>
    <row r="42" spans="1:4" ht="70.150000000000006" customHeight="1" x14ac:dyDescent="0.2">
      <c r="A42" s="482" t="s">
        <v>144</v>
      </c>
      <c r="B42" s="483"/>
      <c r="C42" s="483"/>
      <c r="D42" s="484"/>
    </row>
    <row r="43" spans="1:4" x14ac:dyDescent="0.2">
      <c r="A43" s="257"/>
      <c r="D43" s="258"/>
    </row>
    <row r="44" spans="1:4" x14ac:dyDescent="0.2">
      <c r="A44" s="485"/>
      <c r="B44" s="486"/>
      <c r="C44" s="486"/>
      <c r="D44" s="487"/>
    </row>
    <row r="45" spans="1:4" x14ac:dyDescent="0.2">
      <c r="A45" s="485"/>
      <c r="B45" s="486"/>
      <c r="C45" s="486"/>
      <c r="D45" s="487"/>
    </row>
    <row r="46" spans="1:4" ht="13.5" thickBot="1" x14ac:dyDescent="0.25">
      <c r="A46" s="270" t="s">
        <v>61</v>
      </c>
      <c r="B46" s="477" t="s">
        <v>143</v>
      </c>
      <c r="C46" s="477"/>
      <c r="D46" s="478"/>
    </row>
  </sheetData>
  <mergeCells count="33">
    <mergeCell ref="A17:D17"/>
    <mergeCell ref="B11:D11"/>
    <mergeCell ref="A1:D1"/>
    <mergeCell ref="A3:D3"/>
    <mergeCell ref="B5:D5"/>
    <mergeCell ref="B6:D6"/>
    <mergeCell ref="B7:D7"/>
    <mergeCell ref="B8:D8"/>
    <mergeCell ref="B9:D9"/>
    <mergeCell ref="B10:D10"/>
    <mergeCell ref="C13:D13"/>
    <mergeCell ref="A15:D15"/>
    <mergeCell ref="B16:C16"/>
    <mergeCell ref="A33:D33"/>
    <mergeCell ref="A19:D19"/>
    <mergeCell ref="A20:D20"/>
    <mergeCell ref="A23:D23"/>
    <mergeCell ref="A24:B24"/>
    <mergeCell ref="A21:D21"/>
    <mergeCell ref="A25:B25"/>
    <mergeCell ref="A26:B26"/>
    <mergeCell ref="A28:D28"/>
    <mergeCell ref="A29:B29"/>
    <mergeCell ref="A30:B30"/>
    <mergeCell ref="A31:B31"/>
    <mergeCell ref="A34:B34"/>
    <mergeCell ref="A35:B35"/>
    <mergeCell ref="B46:D46"/>
    <mergeCell ref="A36:B36"/>
    <mergeCell ref="A38:D38"/>
    <mergeCell ref="A42:D42"/>
    <mergeCell ref="A44:A45"/>
    <mergeCell ref="B44:D45"/>
  </mergeCells>
  <dataValidations count="1">
    <dataValidation type="list" allowBlank="1" showInputMessage="1" showErrorMessage="1" sqref="B13" xr:uid="{00000000-0002-0000-0900-000000000000}">
      <formula1>$F$13:$G$13</formula1>
    </dataValidation>
  </dataValidations>
  <pageMargins left="0.7" right="0.7" top="0.78740157499999996" bottom="0.78740157499999996" header="0.3" footer="0.3"/>
  <pageSetup paperSize="9" scale="86" orientation="portrait" r:id="rId1"/>
  <headerFooter>
    <oddFooter>&amp;C&amp;"Arial,Kursiv"&amp;8RD 9-10 V 3.00
ab 10.12.2020</oddFooter>
  </headerFooter>
  <rowBreaks count="1" manualBreakCount="1">
    <brk id="46" max="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catsources="">
  <f:record>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Patricia Aigelsreiter"/>
    <f:field ref="FSCFOLIO_1_1001_FieldCurrentDate" text="26.03.2024 09:36"/>
    <f:field ref="objvalidfrom" date="" text="" edit="true"/>
    <f:field ref="objvalidto" date="" text="" edit="true"/>
    <f:field ref="FSCFOLIO_1_1001_FieldReleasedVersionDate" text=""/>
    <f:field ref="FSCFOLIO_1_1001_FieldReleasedVersionNr" text=""/>
    <f:field ref="CCAPRECONFIG_15_1001_Objektname" text="Projektkostenaufstellung_inkl._Abrechnungsformblätter_F_E_Q_betrieblich_ab_1.1.2024" edit="true"/>
    <f:field ref="CCAPRECONFIG_15_1001_Objektname" text="Projektkostenaufstellung_inkl._Abrechnungsformblätter_F_E_Q_betrieblich_ab_1.1.2024" edit="true"/>
    <f:field ref="objname" text="Projektkostenaufstellung_inkl._Abrechnungsformblätter_F_E_Q_betrieblich_ab_1.1.2024" edit="true"/>
    <f:field ref="objsubject" text="" edit="true"/>
    <f:field ref="objcreatedby" text="Aigelsreiter, Patricia"/>
    <f:field ref="objcreatedat" date="2024-03-19T10:13:11" text="19.03.2024 10:13:11"/>
    <f:field ref="objchangedby" text="Aigelsreiter, Patricia"/>
    <f:field ref="objmodifiedat" date="2024-03-19T10:14:44" text="19.03.2024 10:14:44"/>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objname" text="Name"/>
    <f:field ref="objsubject" text="FSC Betreff"/>
    <f:field ref="objcreatedby" text="Erzeugt von"/>
    <f:field ref="objcreatedat" text="Erzeugt am/um"/>
    <f:field ref="objchangedby" text="Letzte Änderung von"/>
    <f:field ref="objmodifiedat" text="Letzte Änderung am/um"/>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17</vt:i4>
      </vt:variant>
      <vt:variant>
        <vt:lpstr>Benannte Bereiche</vt:lpstr>
      </vt:variant>
      <vt:variant>
        <vt:i4>13</vt:i4>
      </vt:variant>
    </vt:vector>
  </HeadingPairs>
  <TitlesOfParts>
    <vt:vector size="30" baseType="lpstr">
      <vt:lpstr>Gesamtkostenaufstellung</vt:lpstr>
      <vt:lpstr>Projektstrukturplan</vt:lpstr>
      <vt:lpstr>Personalkosten</vt:lpstr>
      <vt:lpstr>Unternehmerlohn</vt:lpstr>
      <vt:lpstr>Gemeinkostenpauschale</vt:lpstr>
      <vt:lpstr>Instrumente Ausrüstung</vt:lpstr>
      <vt:lpstr>ext. Dienstleistungen</vt:lpstr>
      <vt:lpstr>Materialkosten</vt:lpstr>
      <vt:lpstr>Deckblatt</vt:lpstr>
      <vt:lpstr>Soll-Ist Vergleich</vt:lpstr>
      <vt:lpstr>Abrechnung Personalkosten </vt:lpstr>
      <vt:lpstr>Formblatt Tätigkeiten</vt:lpstr>
      <vt:lpstr>Abrechnung Unternehmerlohn</vt:lpstr>
      <vt:lpstr>Abrechnung I &amp; A</vt:lpstr>
      <vt:lpstr>Abrechnung ext. DL</vt:lpstr>
      <vt:lpstr>Abrechnung Materialkosten</vt:lpstr>
      <vt:lpstr>Drop&amp;Down Liste</vt:lpstr>
      <vt:lpstr>'Abrechnung ext. DL'!Druckbereich</vt:lpstr>
      <vt:lpstr>'Abrechnung I &amp; A'!Druckbereich</vt:lpstr>
      <vt:lpstr>'Abrechnung Materialkosten'!Druckbereich</vt:lpstr>
      <vt:lpstr>Deckblatt!Druckbereich</vt:lpstr>
      <vt:lpstr>'Formblatt Tätigkeiten'!Druckbereich</vt:lpstr>
      <vt:lpstr>Personalkosten!Druckbereich</vt:lpstr>
      <vt:lpstr>Projektstrukturplan!Druckbereich</vt:lpstr>
      <vt:lpstr>'Soll-Ist Vergleich'!Druckbereich</vt:lpstr>
      <vt:lpstr>Unternehmerlohn!Druckbereich</vt:lpstr>
      <vt:lpstr>'Abrechnung ext. DL'!Drucktitel</vt:lpstr>
      <vt:lpstr>'Abrechnung I &amp; A'!Drucktitel</vt:lpstr>
      <vt:lpstr>'Abrechnung Materialkosten'!Drucktitel</vt:lpstr>
      <vt:lpstr>'Soll-Ist Vergleich'!Drucktitel</vt:lpstr>
    </vt:vector>
  </TitlesOfParts>
  <Company>Amt der NÖ Landesregierung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Koren</dc:creator>
  <cp:lastModifiedBy>Hechl Philipp (WST3)</cp:lastModifiedBy>
  <cp:lastPrinted>2014-08-13T13:19:59Z</cp:lastPrinted>
  <dcterms:created xsi:type="dcterms:W3CDTF">2011-06-09T08:50:45Z</dcterms:created>
  <dcterms:modified xsi:type="dcterms:W3CDTF">2026-04-14T11:40:39Z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FSCLAKIS@15.1000:Abgeschlossen">
    <vt:lpwstr/>
  </property>
  <property fmtid="{D5CDD505-2E9C-101B-9397-08002B2CF9AE}" pid="3" name="FSC#FSCLAKIS@15.1000:Abgezeichnet_am">
    <vt:lpwstr/>
  </property>
  <property fmtid="{D5CDD505-2E9C-101B-9397-08002B2CF9AE}" pid="4" name="FSC#FSCLAKIS@15.1000:Abgezeichnet_von">
    <vt:lpwstr/>
  </property>
  <property fmtid="{D5CDD505-2E9C-101B-9397-08002B2CF9AE}" pid="5" name="FSC#FSCLAKIS@15.1000:Abgezeichnet2_am">
    <vt:lpwstr/>
  </property>
  <property fmtid="{D5CDD505-2E9C-101B-9397-08002B2CF9AE}" pid="6" name="FSC#FSCLAKIS@15.1000:Abgezeichnet2_von">
    <vt:lpwstr/>
  </property>
  <property fmtid="{D5CDD505-2E9C-101B-9397-08002B2CF9AE}" pid="7" name="FSC#FSCLAKIS@15.1000:Abschriftsklausel">
    <vt:lpwstr/>
  </property>
  <property fmtid="{D5CDD505-2E9C-101B-9397-08002B2CF9AE}" pid="8" name="FSC#FSCLAKIS@15.1000:AktBetreff">
    <vt:lpwstr>Abteilungsinterne Projekte (z. B. Förderrichtlinien)</vt:lpwstr>
  </property>
  <property fmtid="{D5CDD505-2E9C-101B-9397-08002B2CF9AE}" pid="9" name="FSC#FSCLAKIS@15.1000:Bearbeiter_Tit_NN">
    <vt:lpwstr>Lehmbacher</vt:lpwstr>
  </property>
  <property fmtid="{D5CDD505-2E9C-101B-9397-08002B2CF9AE}" pid="10" name="FSC#FSCLAKIS@15.1000:Bearbeiter_Tit_VN_NN">
    <vt:lpwstr>Roswitha Lehmbacher</vt:lpwstr>
  </property>
  <property fmtid="{D5CDD505-2E9C-101B-9397-08002B2CF9AE}" pid="11" name="FSC#FSCLAKIS@15.1000:Beilagen">
    <vt:lpwstr/>
  </property>
  <property fmtid="{D5CDD505-2E9C-101B-9397-08002B2CF9AE}" pid="12" name="FSC#FSCLAKIS@15.1000:Betreff">
    <vt:lpwstr>Team Innovation Programmdokumente, Leitfäden für Förderungen ab dem 1.1.2022</vt:lpwstr>
  </property>
  <property fmtid="{D5CDD505-2E9C-101B-9397-08002B2CF9AE}" pid="13" name="FSC#FSCLAKIS@15.1000:Bezug">
    <vt:lpwstr/>
  </property>
  <property fmtid="{D5CDD505-2E9C-101B-9397-08002B2CF9AE}" pid="14" name="FSC#FSCLAKIS@15.1000:DW_Bearbeiter">
    <vt:lpwstr>16134</vt:lpwstr>
  </property>
  <property fmtid="{D5CDD505-2E9C-101B-9397-08002B2CF9AE}" pid="15" name="FSC#FSCLAKIS@15.1000:DW_Eigentuemer_Zuschrift">
    <vt:lpwstr/>
  </property>
  <property fmtid="{D5CDD505-2E9C-101B-9397-08002B2CF9AE}" pid="16" name="FSC#FSCLAKIS@15.1000:Eigentuemer_Zuschrift_Tit_VN_NN">
    <vt:lpwstr/>
  </property>
  <property fmtid="{D5CDD505-2E9C-101B-9397-08002B2CF9AE}" pid="17" name="FSC#FSCLAKIS@15.1000:Erzeugt_am">
    <vt:lpwstr>19.10.2023</vt:lpwstr>
  </property>
  <property fmtid="{D5CDD505-2E9C-101B-9397-08002B2CF9AE}" pid="18" name="FSC#FSCLAKIS@15.1000:Fertigungsklausel">
    <vt:lpwstr/>
  </property>
  <property fmtid="{D5CDD505-2E9C-101B-9397-08002B2CF9AE}" pid="19" name="FSC#FSCLAKIS@15.1000:Fertigungsklausel2">
    <vt:lpwstr/>
  </property>
  <property fmtid="{D5CDD505-2E9C-101B-9397-08002B2CF9AE}" pid="20" name="FSC#FSCLAKIS@15.1000:Kennzeichen">
    <vt:lpwstr>WST3-A-866/110-2022</vt:lpwstr>
  </property>
  <property fmtid="{D5CDD505-2E9C-101B-9397-08002B2CF9AE}" pid="21" name="FSC#FSCLAKIS@15.1000:Objektname">
    <vt:lpwstr>Projektkostenaufstellung inkl. Abrechnungsformblätter F&amp;E Q betrieblich ab 1.1.2024</vt:lpwstr>
  </property>
  <property fmtid="{D5CDD505-2E9C-101B-9397-08002B2CF9AE}" pid="22" name="FSC#FSCLAKIS@15.1000:RsabAbsender">
    <vt:lpwstr>Amt der NÖ Landesregierung_x000d_
Abteilung Wirtschaft, Tourismus und Technologie_x000d_
Landhausplatz 1_x000d_
3109 St. Pölten</vt:lpwstr>
  </property>
  <property fmtid="{D5CDD505-2E9C-101B-9397-08002B2CF9AE}" pid="23" name="FSC#FSCLAKIS@15.1000:Text_nach_Fertigung">
    <vt:lpwstr/>
  </property>
  <property fmtid="{D5CDD505-2E9C-101B-9397-08002B2CF9AE}" pid="24" name="FSC#FSCLAKIS@15.1000:Unterschrieben_am">
    <vt:lpwstr/>
  </property>
  <property fmtid="{D5CDD505-2E9C-101B-9397-08002B2CF9AE}" pid="25" name="FSC#FSCLAKIS@15.1000:Unterschrieben_von">
    <vt:lpwstr/>
  </property>
  <property fmtid="{D5CDD505-2E9C-101B-9397-08002B2CF9AE}" pid="26" name="FSC#FSCLAKIS@15.1000:Unterschrieben2_am">
    <vt:lpwstr/>
  </property>
  <property fmtid="{D5CDD505-2E9C-101B-9397-08002B2CF9AE}" pid="27" name="FSC#FSCLAKIS@15.1000:Unterschrieben2_von">
    <vt:lpwstr/>
  </property>
  <property fmtid="{D5CDD505-2E9C-101B-9397-08002B2CF9AE}" pid="28" name="FSC#FSCLAKIS@15.1000:Unterschrieben_von_Tit_VN_NN_gsp">
    <vt:lpwstr/>
  </property>
  <property fmtid="{D5CDD505-2E9C-101B-9397-08002B2CF9AE}" pid="29" name="FSC#FSCLAKIS@15.1000:Unterschrieben_von_Tit_VN_NN_ng">
    <vt:lpwstr/>
  </property>
  <property fmtid="{D5CDD505-2E9C-101B-9397-08002B2CF9AE}" pid="30" name="FSC#FSCLAKIS@15.1000:Gesperrt_Bearbeiter">
    <vt:lpwstr>L e h m b a c h e r</vt:lpwstr>
  </property>
  <property fmtid="{D5CDD505-2E9C-101B-9397-08002B2CF9AE}" pid="31" name="FSC#FSCLAKIS@15.1000:Systemaenderungszeitpunkt">
    <vt:lpwstr>11. März 2024</vt:lpwstr>
  </property>
  <property fmtid="{D5CDD505-2E9C-101B-9397-08002B2CF9AE}" pid="32" name="FSC#FSCLAKIS@15.1000:Eingangsdatum_ON">
    <vt:lpwstr/>
  </property>
  <property fmtid="{D5CDD505-2E9C-101B-9397-08002B2CF9AE}" pid="33" name="FSC#FSCLAKIS@15.1000:Frist_ON">
    <vt:lpwstr/>
  </property>
  <property fmtid="{D5CDD505-2E9C-101B-9397-08002B2CF9AE}" pid="34" name="FSC#FSCLAKIS@15.1000:Anmerkung_ON">
    <vt:lpwstr/>
  </property>
  <property fmtid="{D5CDD505-2E9C-101B-9397-08002B2CF9AE}" pid="35" name="FSC#FSCLAKIS@15.1000:Inhalt_ON">
    <vt:lpwstr/>
  </property>
  <property fmtid="{D5CDD505-2E9C-101B-9397-08002B2CF9AE}" pid="36" name="FSC#FSCLAKIS@15.1000:Hinweis_ON">
    <vt:lpwstr/>
  </property>
  <property fmtid="{D5CDD505-2E9C-101B-9397-08002B2CF9AE}" pid="37" name="FSC#FSCLAKIS@15.1000:Erledigung_ON">
    <vt:lpwstr/>
  </property>
  <property fmtid="{D5CDD505-2E9C-101B-9397-08002B2CF9AE}" pid="38" name="FSC#FSCLAKIS@15.1000:DVR">
    <vt:lpwstr/>
  </property>
  <property fmtid="{D5CDD505-2E9C-101B-9397-08002B2CF9AE}" pid="39" name="FSC#NOELLAKISFORMSPROP@1000.8803:xmldata3">
    <vt:lpwstr>keine Verkäufer</vt:lpwstr>
  </property>
  <property fmtid="{D5CDD505-2E9C-101B-9397-08002B2CF9AE}" pid="40" name="FSC#NOELLAKISFORMSPROP@1000.8803:xmldata10">
    <vt:lpwstr>keine Käufer</vt:lpwstr>
  </property>
  <property fmtid="{D5CDD505-2E9C-101B-9397-08002B2CF9AE}" pid="41" name="FSC#NOELLAKISFORMSPROP@1000.8803:xmldata100">
    <vt:lpwstr>kein Rechtsgeschäft</vt:lpwstr>
  </property>
  <property fmtid="{D5CDD505-2E9C-101B-9397-08002B2CF9AE}" pid="42" name="FSC#NOELLAKISFORMSPROP@1000.8803:xmldata101">
    <vt:lpwstr>kein Datum</vt:lpwstr>
  </property>
  <property fmtid="{D5CDD505-2E9C-101B-9397-08002B2CF9AE}" pid="43" name="FSC#NOELLAKISFORMSPROP@1000.8803:xmldata102">
    <vt:lpwstr>Keine Aktenzahl des Rechtsgeschäfts erfasst</vt:lpwstr>
  </property>
  <property fmtid="{D5CDD505-2E9C-101B-9397-08002B2CF9AE}" pid="44" name="FSC#NOELLAKISFORMSPROP@1000.8803:xmldata20">
    <vt:lpwstr>keine Grundstücke</vt:lpwstr>
  </property>
  <property fmtid="{D5CDD505-2E9C-101B-9397-08002B2CF9AE}" pid="45" name="FSC#NOELLAKISFORMSPROP@1000.8803:xmldata103">
    <vt:lpwstr>Kein Zuschlag - Gericht erfasst</vt:lpwstr>
  </property>
  <property fmtid="{D5CDD505-2E9C-101B-9397-08002B2CF9AE}" pid="46" name="FSC#NOELLAKISFORMSPROP@1000.8803:xmldata104">
    <vt:lpwstr>Kein Zuschlag - Datum erfasst</vt:lpwstr>
  </property>
  <property fmtid="{D5CDD505-2E9C-101B-9397-08002B2CF9AE}" pid="47" name="FSC#NOELLAKISFORMSPROP@1000.8803:xmldata105">
    <vt:lpwstr>Kein Zuschlag - Zahl erfasst</vt:lpwstr>
  </property>
  <property fmtid="{D5CDD505-2E9C-101B-9397-08002B2CF9AE}" pid="48" name="FSC#NOELLAKISFORMSPROP@1000.8803:xmldata30">
    <vt:lpwstr>Kein Vertreter erfasst</vt:lpwstr>
  </property>
  <property fmtid="{D5CDD505-2E9C-101B-9397-08002B2CF9AE}" pid="49" name="FSC#NOELLAKISFORMSPROP@1000.8803:xmldataVertrEnt">
    <vt:lpwstr>Kein Vertreter erfasst</vt:lpwstr>
  </property>
  <property fmtid="{D5CDD505-2E9C-101B-9397-08002B2CF9AE}" pid="50" name="FSC#NOELLAKISFORMSPROP@1000.8803:xmldataGrundstEnt">
    <vt:lpwstr>keine Grundstücke</vt:lpwstr>
  </property>
  <property fmtid="{D5CDD505-2E9C-101B-9397-08002B2CF9AE}" pid="51" name="FSC#NOELLAKISFORMSPROP@1000.8803:xmldataGVAVerk">
    <vt:lpwstr>keine Verkäufer</vt:lpwstr>
  </property>
  <property fmtid="{D5CDD505-2E9C-101B-9397-08002B2CF9AE}" pid="52" name="FSC#NOELLAKISFORMSPROP@1000.8803:xmldataGVAKaeufer">
    <vt:lpwstr>keine Käufer</vt:lpwstr>
  </property>
  <property fmtid="{D5CDD505-2E9C-101B-9397-08002B2CF9AE}" pid="53" name="FSC#NOELLAKISFORMSPROP@1000.8803:xmldataGVARechtsgesch">
    <vt:lpwstr>kein Rechtsgeschäft</vt:lpwstr>
  </property>
  <property fmtid="{D5CDD505-2E9C-101B-9397-08002B2CF9AE}" pid="54" name="FSC#NOELLAKISFORMSPROP@1000.8803:xmldataGVA_RG_dat">
    <vt:lpwstr>kein Datum</vt:lpwstr>
  </property>
  <property fmtid="{D5CDD505-2E9C-101B-9397-08002B2CF9AE}" pid="55" name="FSC#NOELLAKISFORMSPROP@1000.8803:xmldata_RG_Zahl_GVA">
    <vt:lpwstr>Keine Aktenzahl des Rechtsgeschäfts erfasst</vt:lpwstr>
  </property>
  <property fmtid="{D5CDD505-2E9C-101B-9397-08002B2CF9AE}" pid="56" name="FSC#NOELLAKISFORMSPROP@1000.8803:xmldata_grundstueck_GVA">
    <vt:lpwstr>keine Grundstücke</vt:lpwstr>
  </property>
  <property fmtid="{D5CDD505-2E9C-101B-9397-08002B2CF9AE}" pid="57" name="FSC#NOELLAKISFORMSPROP@1000.8803:xmldataZuschlagGVA">
    <vt:lpwstr>Kein Zuschlag - Gericht erfasst</vt:lpwstr>
  </property>
  <property fmtid="{D5CDD505-2E9C-101B-9397-08002B2CF9AE}" pid="58" name="FSC#NOELLAKISFORMSPROP@1000.8803:xmldata_ZuDat_GVA">
    <vt:lpwstr>Kein Zuschlag - Datum erfasst</vt:lpwstr>
  </property>
  <property fmtid="{D5CDD505-2E9C-101B-9397-08002B2CF9AE}" pid="59" name="FSC#NOELLAKISFORMSPROP@1000.8803:xmldata_ZuZahl_GVA">
    <vt:lpwstr>Kein Zuschlag - Zahl erfasst</vt:lpwstr>
  </property>
  <property fmtid="{D5CDD505-2E9C-101B-9397-08002B2CF9AE}" pid="60" name="FSC#NOELLAKISFORMSPROP@1000.8803:xmldata_Vertreter_GVA">
    <vt:lpwstr>Kein Vertreter erfasst</vt:lpwstr>
  </property>
  <property fmtid="{D5CDD505-2E9C-101B-9397-08002B2CF9AE}" pid="61" name="FSC#COOSYSTEM@1.1:Container">
    <vt:lpwstr>COO.1000.8802.68.14885162</vt:lpwstr>
  </property>
  <property fmtid="{D5CDD505-2E9C-101B-9397-08002B2CF9AE}" pid="62" name="FSC#COOELAK@1.1001:Subject">
    <vt:lpwstr>Abteilungsinterne Projekte (z. B. Förderrichtlinien)</vt:lpwstr>
  </property>
  <property fmtid="{D5CDD505-2E9C-101B-9397-08002B2CF9AE}" pid="63" name="FSC#COOELAK@1.1001:FileReference">
    <vt:lpwstr>WST3-A-866-2005</vt:lpwstr>
  </property>
  <property fmtid="{D5CDD505-2E9C-101B-9397-08002B2CF9AE}" pid="64" name="FSC#COOELAK@1.1001:FileRefYear">
    <vt:lpwstr>2005</vt:lpwstr>
  </property>
  <property fmtid="{D5CDD505-2E9C-101B-9397-08002B2CF9AE}" pid="65" name="FSC#COOELAK@1.1001:FileRefOrdinal">
    <vt:lpwstr>866</vt:lpwstr>
  </property>
  <property fmtid="{D5CDD505-2E9C-101B-9397-08002B2CF9AE}" pid="66" name="FSC#COOELAK@1.1001:FileRefOU">
    <vt:lpwstr>WST3</vt:lpwstr>
  </property>
  <property fmtid="{D5CDD505-2E9C-101B-9397-08002B2CF9AE}" pid="67" name="FSC#COOELAK@1.1001:Organization">
    <vt:lpwstr/>
  </property>
  <property fmtid="{D5CDD505-2E9C-101B-9397-08002B2CF9AE}" pid="68" name="FSC#COOELAK@1.1001:Owner">
    <vt:lpwstr>Patricia Aigelsreiter</vt:lpwstr>
  </property>
  <property fmtid="{D5CDD505-2E9C-101B-9397-08002B2CF9AE}" pid="69" name="FSC#COOELAK@1.1001:OwnerExtension">
    <vt:lpwstr>16202</vt:lpwstr>
  </property>
  <property fmtid="{D5CDD505-2E9C-101B-9397-08002B2CF9AE}" pid="70" name="FSC#COOELAK@1.1001:OwnerFaxExtension">
    <vt:lpwstr/>
  </property>
  <property fmtid="{D5CDD505-2E9C-101B-9397-08002B2CF9AE}" pid="71" name="FSC#COOELAK@1.1001:DispatchedBy">
    <vt:lpwstr/>
  </property>
  <property fmtid="{D5CDD505-2E9C-101B-9397-08002B2CF9AE}" pid="72" name="FSC#COOELAK@1.1001:DispatchedAt">
    <vt:lpwstr/>
  </property>
  <property fmtid="{D5CDD505-2E9C-101B-9397-08002B2CF9AE}" pid="73" name="FSC#COOELAK@1.1001:ApprovedBy">
    <vt:lpwstr/>
  </property>
  <property fmtid="{D5CDD505-2E9C-101B-9397-08002B2CF9AE}" pid="74" name="FSC#COOELAK@1.1001:ApprovedAt">
    <vt:lpwstr/>
  </property>
  <property fmtid="{D5CDD505-2E9C-101B-9397-08002B2CF9AE}" pid="75" name="FSC#COOELAK@1.1001:Department">
    <vt:lpwstr>WST3 (Abteilung Wirtschaft, Tourismus und Technologie)</vt:lpwstr>
  </property>
  <property fmtid="{D5CDD505-2E9C-101B-9397-08002B2CF9AE}" pid="76" name="FSC#COOELAK@1.1001:CreatedAt">
    <vt:lpwstr>19.10.2023</vt:lpwstr>
  </property>
  <property fmtid="{D5CDD505-2E9C-101B-9397-08002B2CF9AE}" pid="77" name="FSC#COOELAK@1.1001:OU">
    <vt:lpwstr>WST3-KZL (WST3 Kanzlei Wirtschaft, Tourismus und Technologie)</vt:lpwstr>
  </property>
  <property fmtid="{D5CDD505-2E9C-101B-9397-08002B2CF9AE}" pid="78" name="FSC#COOELAK@1.1001:Priority">
    <vt:lpwstr> ()</vt:lpwstr>
  </property>
  <property fmtid="{D5CDD505-2E9C-101B-9397-08002B2CF9AE}" pid="79" name="FSC#COOELAK@1.1001:ObjBarCode">
    <vt:lpwstr>*COO.1000.8802.68.14885162*</vt:lpwstr>
  </property>
  <property fmtid="{D5CDD505-2E9C-101B-9397-08002B2CF9AE}" pid="80" name="FSC#COOELAK@1.1001:RefBarCode">
    <vt:lpwstr>*COO.1000.8802.16.14977407*</vt:lpwstr>
  </property>
  <property fmtid="{D5CDD505-2E9C-101B-9397-08002B2CF9AE}" pid="81" name="FSC#COOELAK@1.1001:FileRefBarCode">
    <vt:lpwstr>*WST3-A-866-2005*</vt:lpwstr>
  </property>
  <property fmtid="{D5CDD505-2E9C-101B-9397-08002B2CF9AE}" pid="82" name="FSC#COOELAK@1.1001:ExternalRef">
    <vt:lpwstr/>
  </property>
  <property fmtid="{D5CDD505-2E9C-101B-9397-08002B2CF9AE}" pid="83" name="FSC#COOELAK@1.1001:IncomingNumber">
    <vt:lpwstr/>
  </property>
  <property fmtid="{D5CDD505-2E9C-101B-9397-08002B2CF9AE}" pid="84" name="FSC#COOELAK@1.1001:IncomingSubject">
    <vt:lpwstr/>
  </property>
  <property fmtid="{D5CDD505-2E9C-101B-9397-08002B2CF9AE}" pid="85" name="FSC#COOELAK@1.1001:ProcessResponsible">
    <vt:lpwstr/>
  </property>
  <property fmtid="{D5CDD505-2E9C-101B-9397-08002B2CF9AE}" pid="86" name="FSC#COOELAK@1.1001:ProcessResponsiblePhone">
    <vt:lpwstr/>
  </property>
  <property fmtid="{D5CDD505-2E9C-101B-9397-08002B2CF9AE}" pid="87" name="FSC#COOELAK@1.1001:ProcessResponsibleMail">
    <vt:lpwstr/>
  </property>
  <property fmtid="{D5CDD505-2E9C-101B-9397-08002B2CF9AE}" pid="88" name="FSC#COOELAK@1.1001:ProcessResponsibleFax">
    <vt:lpwstr/>
  </property>
  <property fmtid="{D5CDD505-2E9C-101B-9397-08002B2CF9AE}" pid="89" name="FSC#COOELAK@1.1001:ApproverFirstName">
    <vt:lpwstr/>
  </property>
  <property fmtid="{D5CDD505-2E9C-101B-9397-08002B2CF9AE}" pid="90" name="FSC#COOELAK@1.1001:ApproverSurName">
    <vt:lpwstr/>
  </property>
  <property fmtid="{D5CDD505-2E9C-101B-9397-08002B2CF9AE}" pid="91" name="FSC#COOELAK@1.1001:ApproverTitle">
    <vt:lpwstr/>
  </property>
  <property fmtid="{D5CDD505-2E9C-101B-9397-08002B2CF9AE}" pid="92" name="FSC#COOELAK@1.1001:ExternalDate">
    <vt:lpwstr/>
  </property>
  <property fmtid="{D5CDD505-2E9C-101B-9397-08002B2CF9AE}" pid="93" name="FSC#COOELAK@1.1001:SettlementApprovedAt">
    <vt:lpwstr/>
  </property>
  <property fmtid="{D5CDD505-2E9C-101B-9397-08002B2CF9AE}" pid="94" name="FSC#COOELAK@1.1001:BaseNumber">
    <vt:lpwstr>A</vt:lpwstr>
  </property>
  <property fmtid="{D5CDD505-2E9C-101B-9397-08002B2CF9AE}" pid="95" name="FSC#COOELAK@1.1001:CurrentUserRolePos">
    <vt:lpwstr>Bearbeitung</vt:lpwstr>
  </property>
  <property fmtid="{D5CDD505-2E9C-101B-9397-08002B2CF9AE}" pid="96" name="FSC#COOELAK@1.1001:CurrentUserEmail">
    <vt:lpwstr>patricia.aigelsreiter@noel.gv.at</vt:lpwstr>
  </property>
  <property fmtid="{D5CDD505-2E9C-101B-9397-08002B2CF9AE}" pid="97" name="FSC#ELAKGOV@1.1001:PersonalSubjGender">
    <vt:lpwstr/>
  </property>
  <property fmtid="{D5CDD505-2E9C-101B-9397-08002B2CF9AE}" pid="98" name="FSC#ELAKGOV@1.1001:PersonalSubjFirstName">
    <vt:lpwstr/>
  </property>
  <property fmtid="{D5CDD505-2E9C-101B-9397-08002B2CF9AE}" pid="99" name="FSC#ELAKGOV@1.1001:PersonalSubjSurName">
    <vt:lpwstr/>
  </property>
  <property fmtid="{D5CDD505-2E9C-101B-9397-08002B2CF9AE}" pid="100" name="FSC#ELAKGOV@1.1001:PersonalSubjSalutation">
    <vt:lpwstr/>
  </property>
  <property fmtid="{D5CDD505-2E9C-101B-9397-08002B2CF9AE}" pid="101" name="FSC#ELAKGOV@1.1001:PersonalSubjAddress">
    <vt:lpwstr/>
  </property>
  <property fmtid="{D5CDD505-2E9C-101B-9397-08002B2CF9AE}" pid="102" name="FSC#ATSTATECFG@1.1001:Office">
    <vt:lpwstr/>
  </property>
  <property fmtid="{D5CDD505-2E9C-101B-9397-08002B2CF9AE}" pid="103" name="FSC#ATSTATECFG@1.1001:Agent">
    <vt:lpwstr>Roswitha Lehmbacher</vt:lpwstr>
  </property>
  <property fmtid="{D5CDD505-2E9C-101B-9397-08002B2CF9AE}" pid="104" name="FSC#ATSTATECFG@1.1001:AgentPhone">
    <vt:lpwstr>16134</vt:lpwstr>
  </property>
  <property fmtid="{D5CDD505-2E9C-101B-9397-08002B2CF9AE}" pid="105" name="FSC#ATSTATECFG@1.1001:DepartmentFax">
    <vt:lpwstr/>
  </property>
  <property fmtid="{D5CDD505-2E9C-101B-9397-08002B2CF9AE}" pid="106" name="FSC#ATSTATECFG@1.1001:DepartmentEMail">
    <vt:lpwstr>post.wst3@noel.gv.at</vt:lpwstr>
  </property>
  <property fmtid="{D5CDD505-2E9C-101B-9397-08002B2CF9AE}" pid="107" name="FSC#ATSTATECFG@1.1001:SubfileDate">
    <vt:lpwstr>17.01.2022</vt:lpwstr>
  </property>
  <property fmtid="{D5CDD505-2E9C-101B-9397-08002B2CF9AE}" pid="108" name="FSC#ATSTATECFG@1.1001:SubfileSubject">
    <vt:lpwstr>final auf homepage 11032024</vt:lpwstr>
  </property>
  <property fmtid="{D5CDD505-2E9C-101B-9397-08002B2CF9AE}" pid="109" name="FSC#ATSTATECFG@1.1001:DepartmentZipCode">
    <vt:lpwstr/>
  </property>
  <property fmtid="{D5CDD505-2E9C-101B-9397-08002B2CF9AE}" pid="110" name="FSC#ATSTATECFG@1.1001:DepartmentCountry">
    <vt:lpwstr/>
  </property>
  <property fmtid="{D5CDD505-2E9C-101B-9397-08002B2CF9AE}" pid="111" name="FSC#ATSTATECFG@1.1001:DepartmentCity">
    <vt:lpwstr/>
  </property>
  <property fmtid="{D5CDD505-2E9C-101B-9397-08002B2CF9AE}" pid="112" name="FSC#ATSTATECFG@1.1001:DepartmentStreet">
    <vt:lpwstr/>
  </property>
  <property fmtid="{D5CDD505-2E9C-101B-9397-08002B2CF9AE}" pid="113" name="FSC#ATSTATECFG@1.1001:DepartmentDVR">
    <vt:lpwstr/>
  </property>
  <property fmtid="{D5CDD505-2E9C-101B-9397-08002B2CF9AE}" pid="114" name="FSC#ATSTATECFG@1.1001:DepartmentUID">
    <vt:lpwstr/>
  </property>
  <property fmtid="{D5CDD505-2E9C-101B-9397-08002B2CF9AE}" pid="115" name="FSC#ATSTATECFG@1.1001:SubfileReference">
    <vt:lpwstr>WST3-A-866/110-2022</vt:lpwstr>
  </property>
  <property fmtid="{D5CDD505-2E9C-101B-9397-08002B2CF9AE}" pid="116" name="FSC#ATSTATECFG@1.1001:Clause">
    <vt:lpwstr/>
  </property>
  <property fmtid="{D5CDD505-2E9C-101B-9397-08002B2CF9AE}" pid="117" name="FSC#ATSTATECFG@1.1001:ExternalFile">
    <vt:lpwstr>Bezug: </vt:lpwstr>
  </property>
  <property fmtid="{D5CDD505-2E9C-101B-9397-08002B2CF9AE}" pid="118" name="FSC#ATSTATECFG@1.1001:ApprovedSignature">
    <vt:lpwstr/>
  </property>
  <property fmtid="{D5CDD505-2E9C-101B-9397-08002B2CF9AE}" pid="119" name="FSC#FSCLAKIS@15.1000:Geschlecht_Bearbeiter">
    <vt:lpwstr>Weiblich</vt:lpwstr>
  </property>
  <property fmtid="{D5CDD505-2E9C-101B-9397-08002B2CF9AE}" pid="120" name="FSC#FSCLAKIS@15.1000:Geschlecht_Eigentuemer_Zuschrift">
    <vt:lpwstr/>
  </property>
  <property fmtid="{D5CDD505-2E9C-101B-9397-08002B2CF9AE}" pid="121" name="FSC#ATSTATECFG@1.1001:BankAccount">
    <vt:lpwstr/>
  </property>
  <property fmtid="{D5CDD505-2E9C-101B-9397-08002B2CF9AE}" pid="122" name="FSC#ATSTATECFG@1.1001:BankAccountOwner">
    <vt:lpwstr/>
  </property>
  <property fmtid="{D5CDD505-2E9C-101B-9397-08002B2CF9AE}" pid="123" name="FSC#ATSTATECFG@1.1001:BankInstitute">
    <vt:lpwstr/>
  </property>
  <property fmtid="{D5CDD505-2E9C-101B-9397-08002B2CF9AE}" pid="124" name="FSC#ATSTATECFG@1.1001:BankAccountID">
    <vt:lpwstr/>
  </property>
  <property fmtid="{D5CDD505-2E9C-101B-9397-08002B2CF9AE}" pid="125" name="FSC#ATSTATECFG@1.1001:BankAccountIBAN">
    <vt:lpwstr/>
  </property>
  <property fmtid="{D5CDD505-2E9C-101B-9397-08002B2CF9AE}" pid="126" name="FSC#ATSTATECFG@1.1001:BankAccountBIC">
    <vt:lpwstr/>
  </property>
  <property fmtid="{D5CDD505-2E9C-101B-9397-08002B2CF9AE}" pid="127" name="FSC#ATSTATECFG@1.1001:BankName">
    <vt:lpwstr/>
  </property>
  <property fmtid="{D5CDD505-2E9C-101B-9397-08002B2CF9AE}" pid="128" name="FSC#FSCLAKIS@15.1000:Eigentuemer_Zuschrift_Tit_NN">
    <vt:lpwstr/>
  </property>
  <property fmtid="{D5CDD505-2E9C-101B-9397-08002B2CF9AE}" pid="129" name="FSC#NOELLAKISFORMSPROP@1000.8803:xmldata3n">
    <vt:lpwstr>TEXT: LEER (!)</vt:lpwstr>
  </property>
  <property fmtid="{D5CDD505-2E9C-101B-9397-08002B2CF9AE}" pid="130" name="FSC#NOELLAKISFORMSPROP@1000.8803:xmldata10n">
    <vt:lpwstr>TEXT: LEER (!)</vt:lpwstr>
  </property>
  <property fmtid="{D5CDD505-2E9C-101B-9397-08002B2CF9AE}" pid="131" name="FSC#NOELLAKISFORMSPROP@1000.8803:xmldata100n">
    <vt:lpwstr>kein Rechtsgeschäft</vt:lpwstr>
  </property>
  <property fmtid="{D5CDD505-2E9C-101B-9397-08002B2CF9AE}" pid="132" name="FSC#NOELLAKISFORMSPROP@1000.8803:xmldata101n">
    <vt:lpwstr>kein Datum</vt:lpwstr>
  </property>
  <property fmtid="{D5CDD505-2E9C-101B-9397-08002B2CF9AE}" pid="133" name="FSC#NOELLAKISFORMSPROP@1000.8803:xmldata102n">
    <vt:lpwstr>Keine Aktenzahl des Rechtsgeschäfts erfasst</vt:lpwstr>
  </property>
  <property fmtid="{D5CDD505-2E9C-101B-9397-08002B2CF9AE}" pid="134" name="FSC#NOELLAKISFORMSPROP@1000.8803:xmldata20n">
    <vt:lpwstr>TEXT: LEER (!)</vt:lpwstr>
  </property>
  <property fmtid="{D5CDD505-2E9C-101B-9397-08002B2CF9AE}" pid="135" name="FSC#NOELLAKISFORMSPROP@1000.8803:xmldata103n">
    <vt:lpwstr/>
  </property>
  <property fmtid="{D5CDD505-2E9C-101B-9397-08002B2CF9AE}" pid="136" name="FSC#NOELLAKISFORMSPROP@1000.8803:xmldata104n">
    <vt:lpwstr>Kein Zuschlag - Datum erfasst</vt:lpwstr>
  </property>
  <property fmtid="{D5CDD505-2E9C-101B-9397-08002B2CF9AE}" pid="137" name="FSC#NOELLAKISFORMSPROP@1000.8803:xmldata105n">
    <vt:lpwstr>Kein Zuschlag - Zahl erfasst</vt:lpwstr>
  </property>
  <property fmtid="{D5CDD505-2E9C-101B-9397-08002B2CF9AE}" pid="138" name="FSC#NOELLAKISFORMSPROP@1000.8803:xmldata30n">
    <vt:lpwstr>Kein Vertreter erfasst</vt:lpwstr>
  </property>
  <property fmtid="{D5CDD505-2E9C-101B-9397-08002B2CF9AE}" pid="139" name="FSC#NOELLAKISFORMSPROP@1000.8803:xmldataVertrEntn">
    <vt:lpwstr>Kein Vertreter erfasst</vt:lpwstr>
  </property>
  <property fmtid="{D5CDD505-2E9C-101B-9397-08002B2CF9AE}" pid="140" name="FSC#NOELLAKISFORMSPROP@1000.8803:xmldataGrundstEntn">
    <vt:lpwstr>TEXT: LEER (!)</vt:lpwstr>
  </property>
  <property fmtid="{D5CDD505-2E9C-101B-9397-08002B2CF9AE}" pid="141" name="FSC#NOELLAKISFORMSPROP@1000.8803:xmldataGVAVerkn">
    <vt:lpwstr>TEXT: LEER (!)</vt:lpwstr>
  </property>
  <property fmtid="{D5CDD505-2E9C-101B-9397-08002B2CF9AE}" pid="142" name="FSC#NOELLAKISFORMSPROP@1000.8803:xmldataGVAKaeufern">
    <vt:lpwstr>TEXT: LEER (!)</vt:lpwstr>
  </property>
  <property fmtid="{D5CDD505-2E9C-101B-9397-08002B2CF9AE}" pid="143" name="FSC#NOELLAKISFORMSPROP@1000.8803:xmldataGVARechtsgeschn">
    <vt:lpwstr>kein Rechtsgeschäft</vt:lpwstr>
  </property>
  <property fmtid="{D5CDD505-2E9C-101B-9397-08002B2CF9AE}" pid="144" name="FSC#NOELLAKISFORMSPROP@1000.8803:xmldataGVA_RG_datn">
    <vt:lpwstr>kein Datum</vt:lpwstr>
  </property>
  <property fmtid="{D5CDD505-2E9C-101B-9397-08002B2CF9AE}" pid="145" name="FSC#NOELLAKISFORMSPROP@1000.8803:xmldata_RG_Zahl_GVAn">
    <vt:lpwstr>Keine Aktenzahl des Rechtsgeschäfts erfasst</vt:lpwstr>
  </property>
  <property fmtid="{D5CDD505-2E9C-101B-9397-08002B2CF9AE}" pid="146" name="FSC#NOELLAKISFORMSPROP@1000.8803:xmldata_grundstueck_GVAn">
    <vt:lpwstr>TEXT: LEER (!)</vt:lpwstr>
  </property>
  <property fmtid="{D5CDD505-2E9C-101B-9397-08002B2CF9AE}" pid="147" name="FSC#NOELLAKISFORMSPROP@1000.8803:xmldataZuschlagGVAn">
    <vt:lpwstr/>
  </property>
  <property fmtid="{D5CDD505-2E9C-101B-9397-08002B2CF9AE}" pid="148" name="FSC#NOELLAKISFORMSPROP@1000.8803:xmldata_ZuDat_GVAn">
    <vt:lpwstr>Kein Zuschlag - Datum erfasst</vt:lpwstr>
  </property>
  <property fmtid="{D5CDD505-2E9C-101B-9397-08002B2CF9AE}" pid="149" name="FSC#NOELLAKISFORMSPROP@1000.8803:xmldata_ZuZahl_GVAn">
    <vt:lpwstr>Kein Zuschlag - Zahl erfasst</vt:lpwstr>
  </property>
  <property fmtid="{D5CDD505-2E9C-101B-9397-08002B2CF9AE}" pid="150" name="FSC#NOELLAKISFORMSPROP@1000.8803:xmldata_Vertreter_GVAn">
    <vt:lpwstr>Kein Vertreter erfasst</vt:lpwstr>
  </property>
  <property fmtid="{D5CDD505-2E9C-101B-9397-08002B2CF9AE}" pid="151" name="FSC#FSCLAKIS@15.1000:Eigentuemer_Objekt_Tit_VN_NN">
    <vt:lpwstr>Patricia Aigelsreiter</vt:lpwstr>
  </property>
  <property fmtid="{D5CDD505-2E9C-101B-9397-08002B2CF9AE}" pid="152" name="FSC#FSCLAKIS@15.1000:DW_Eigentuemer_Objekt">
    <vt:lpwstr>16202</vt:lpwstr>
  </property>
  <property fmtid="{D5CDD505-2E9C-101B-9397-08002B2CF9AE}" pid="153" name="FSC#ATPRECONFIG@1.1001:ChargePreview">
    <vt:lpwstr/>
  </property>
  <property fmtid="{D5CDD505-2E9C-101B-9397-08002B2CF9AE}" pid="154" name="FSC#FSCFOLIO@1.1001:docpropproject">
    <vt:lpwstr/>
  </property>
  <property fmtid="{D5CDD505-2E9C-101B-9397-08002B2CF9AE}" pid="155" name="FSC#COOELAK@1.1001:ObjectAddressees">
    <vt:lpwstr/>
  </property>
  <property fmtid="{D5CDD505-2E9C-101B-9397-08002B2CF9AE}" pid="156" name="FSC#COOELAK@1.1001:replyreference">
    <vt:lpwstr/>
  </property>
  <property fmtid="{D5CDD505-2E9C-101B-9397-08002B2CF9AE}" pid="157" name="FSC#CCAPRECONFIGG@15.1001:DepartmentON">
    <vt:lpwstr/>
  </property>
  <property fmtid="{D5CDD505-2E9C-101B-9397-08002B2CF9AE}" pid="158" name="FSC#CCAPRECONFIGG@15.1001:DepartmentWebsite">
    <vt:lpwstr/>
  </property>
  <property fmtid="{D5CDD505-2E9C-101B-9397-08002B2CF9AE}" pid="159" name="FSC#COOELAK@1.1001:OfficeHours">
    <vt:lpwstr/>
  </property>
  <property fmtid="{D5CDD505-2E9C-101B-9397-08002B2CF9AE}" pid="160" name="FSC#COOELAK@1.1001:FileRefOULong">
    <vt:lpwstr>Abteilung Wirtschaft, Tourismus und Technologie</vt:lpwstr>
  </property>
</Properties>
</file>